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71" activeTab="0"/>
  </bookViews>
  <sheets>
    <sheet name="план" sheetId="1" r:id="rId1"/>
    <sheet name="графiк" sheetId="2" r:id="rId2"/>
  </sheets>
  <definedNames>
    <definedName name="_xlnm.Print_Area">'графiк'!$A$1:$BA$49</definedName>
    <definedName name="_xlnm.Print_Area_1">'план'!$A$1:$Y$57</definedName>
    <definedName name="А">"#REF!"</definedName>
    <definedName name="А_1">"#REF!"</definedName>
    <definedName name="А_2">"#REF!"</definedName>
    <definedName name="А1">"#REF!"</definedName>
    <definedName name="А1_1">"#REF!"</definedName>
    <definedName name="А1_2">"#REF!"</definedName>
    <definedName name="_xlnm.Print_Area" localSheetId="1">'графiк'!$A$1:$BA$49</definedName>
    <definedName name="_xlnm.Print_Area" localSheetId="0">'план'!$A$1:$Y$57</definedName>
    <definedName name="с22">"#REF!"</definedName>
    <definedName name="с22_1">"#REF!"</definedName>
    <definedName name="с22_2">"#REF!"</definedName>
    <definedName name="с222">"#REF!"</definedName>
    <definedName name="с222_1">"#REF!"</definedName>
    <definedName name="с222_2">"#REF!"</definedName>
  </definedNames>
  <calcPr fullCalcOnLoad="1"/>
</workbook>
</file>

<file path=xl/sharedStrings.xml><?xml version="1.0" encoding="utf-8"?>
<sst xmlns="http://schemas.openxmlformats.org/spreadsheetml/2006/main" count="462" uniqueCount="188">
  <si>
    <t>V. ПЛАН НАВЧАЛЬНОГО ПРОЦЕСУ</t>
  </si>
  <si>
    <t>НАЗВА НАВЧАЛЬНОЇ ДИСЦИПЛІНИ, ПРАКТИКИ</t>
  </si>
  <si>
    <t>Розподіл за семестрами</t>
  </si>
  <si>
    <t>Кількість кредитів ЄКТС</t>
  </si>
  <si>
    <t>Національні кредити</t>
  </si>
  <si>
    <t>Кількість годин</t>
  </si>
  <si>
    <t xml:space="preserve">Розподіл годин на тиждень  </t>
  </si>
  <si>
    <t>Екзамени</t>
  </si>
  <si>
    <t>Заліки</t>
  </si>
  <si>
    <t>Практика</t>
  </si>
  <si>
    <t>Атестація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</si>
  <si>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</si>
  <si>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</si>
  <si>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</si>
  <si>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</si>
  <si>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</si>
  <si>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</si>
  <si>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ІV курс</t>
  </si>
  <si>
    <t>всього</t>
  </si>
  <si>
    <t>з них:</t>
  </si>
  <si>
    <t>семестри</t>
  </si>
  <si>
    <t>лекції</t>
  </si>
  <si>
    <t>практичні</t>
  </si>
  <si>
    <t>семінарські</t>
  </si>
  <si>
    <t xml:space="preserve">лабораторні </t>
  </si>
  <si>
    <t xml:space="preserve">індивідуальні </t>
  </si>
  <si>
    <t>1</t>
  </si>
  <si>
    <t>кількість тижнів у семестрі</t>
  </si>
  <si>
    <t>8</t>
  </si>
  <si>
    <t>9</t>
  </si>
  <si>
    <t>15</t>
  </si>
  <si>
    <t>17</t>
  </si>
  <si>
    <t>18</t>
  </si>
  <si>
    <t>21</t>
  </si>
  <si>
    <t>22</t>
  </si>
  <si>
    <t>I. Цикл нормативної частини</t>
  </si>
  <si>
    <t>1.1. Цикл нормативних дисциплін</t>
  </si>
  <si>
    <t>Іноземна мова</t>
  </si>
  <si>
    <t>192/96</t>
  </si>
  <si>
    <t>24/12</t>
  </si>
  <si>
    <t>168/84</t>
  </si>
  <si>
    <t>48/144</t>
  </si>
  <si>
    <t>Планування та стандарти наукової діяльності</t>
  </si>
  <si>
    <t>36/18</t>
  </si>
  <si>
    <t>20/10</t>
  </si>
  <si>
    <t>16/8</t>
  </si>
  <si>
    <t>54/72</t>
  </si>
  <si>
    <t>Філософія та методологія науки</t>
  </si>
  <si>
    <t>64/32</t>
  </si>
  <si>
    <t>44/22</t>
  </si>
  <si>
    <t>116/148</t>
  </si>
  <si>
    <r>
      <t>Промоція наукового продукту та управління проектами</t>
    </r>
    <r>
      <rPr>
        <sz val="12"/>
        <rFont val="Times New Roman"/>
        <family val="1"/>
      </rPr>
      <t xml:space="preserve"> </t>
    </r>
  </si>
  <si>
    <t>Сучасні методи викладання у вищій школі</t>
  </si>
  <si>
    <t>Усього</t>
  </si>
  <si>
    <t>364/182</t>
  </si>
  <si>
    <t>128/64</t>
  </si>
  <si>
    <t>68/34</t>
  </si>
  <si>
    <t>326/508</t>
  </si>
  <si>
    <t>1.2. Цикл вибіркових дисциплін</t>
  </si>
  <si>
    <t>**</t>
  </si>
  <si>
    <t>Інформаційний пошук і робота з бібліотечними ресурсами</t>
  </si>
  <si>
    <t>Академічна риторика</t>
  </si>
  <si>
    <t>Сучасні інформаційні технології</t>
  </si>
  <si>
    <t>Реєстрація прав інтелектуальної власності</t>
  </si>
  <si>
    <t>72/36</t>
  </si>
  <si>
    <t>40/20</t>
  </si>
  <si>
    <t>32/16</t>
  </si>
  <si>
    <t>108/144</t>
  </si>
  <si>
    <t>Усього у циклі нормативної частини</t>
  </si>
  <si>
    <t>436/218</t>
  </si>
  <si>
    <t>100/50</t>
  </si>
  <si>
    <t>434/652</t>
  </si>
  <si>
    <t>ІI. Цикл професійної наукової підготовки</t>
  </si>
  <si>
    <t>2.1. Цикл нормативних дисциплін</t>
  </si>
  <si>
    <t>Міжнародні системи та глобальний розвиток</t>
  </si>
  <si>
    <t>56/28</t>
  </si>
  <si>
    <t>124/152</t>
  </si>
  <si>
    <t>120/60</t>
  </si>
  <si>
    <t>76/38</t>
  </si>
  <si>
    <t>240/300</t>
  </si>
  <si>
    <t>2.2. Цикл вибіркових дисциплін</t>
  </si>
  <si>
    <t>*</t>
  </si>
  <si>
    <t>Тематич. курс з магістерської програми за вибором</t>
  </si>
  <si>
    <t>Усього у циклі професійної наукової підготовки</t>
  </si>
  <si>
    <t>116/58</t>
  </si>
  <si>
    <t>348/444</t>
  </si>
  <si>
    <t>IІІ. Цикл практичної підготовки</t>
  </si>
  <si>
    <t>Педагогічна практика</t>
  </si>
  <si>
    <t xml:space="preserve">Усього </t>
  </si>
  <si>
    <t>Всього за навчальним планом</t>
  </si>
  <si>
    <t>628/341</t>
  </si>
  <si>
    <t>284/122</t>
  </si>
  <si>
    <t>244/122</t>
  </si>
  <si>
    <t>842/1156</t>
  </si>
  <si>
    <t>Кількість годин на тиждень</t>
  </si>
  <si>
    <t>Кількість екзаменів</t>
  </si>
  <si>
    <t>Кількість заліків</t>
  </si>
  <si>
    <t xml:space="preserve"> Декан  факультету міжнародних відносин</t>
  </si>
  <si>
    <t>Федонюк С.В.</t>
  </si>
  <si>
    <t>Завідувач  випускової кафедри</t>
  </si>
  <si>
    <t xml:space="preserve">Погоджено: відділ аспірантури, докторантури та наукового стажування </t>
  </si>
  <si>
    <t>______________________________</t>
  </si>
  <si>
    <t>Міністерство освіти і науки України</t>
  </si>
  <si>
    <t>Східноєвропейський національний університет імені Лесі Українки</t>
  </si>
  <si>
    <t>Затверджую</t>
  </si>
  <si>
    <t>Погоджено</t>
  </si>
  <si>
    <t>НАВЧАЛЬНИЙ  ПЛАН</t>
  </si>
  <si>
    <t>підготовки</t>
  </si>
  <si>
    <t>Кваліфікація</t>
  </si>
  <si>
    <t xml:space="preserve">доктор філософії (PhD) </t>
  </si>
  <si>
    <t>(назва)</t>
  </si>
  <si>
    <t>галузь знань</t>
  </si>
  <si>
    <t>Термін навчання</t>
  </si>
  <si>
    <t>4 роки</t>
  </si>
  <si>
    <t>(роки і місяці)</t>
  </si>
  <si>
    <t>на основі</t>
  </si>
  <si>
    <t>(зазначається освітній (освітньо-кваліфікаційний)  рівень)</t>
  </si>
  <si>
    <t>спеціальність</t>
  </si>
  <si>
    <t>Форма навчання</t>
  </si>
  <si>
    <t>денна/заочна</t>
  </si>
  <si>
    <t>І. ГРАФІК НАВЧАЛЬНОГО ПРОЦЕСУ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</si>
  <si>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</si>
  <si>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</si>
  <si>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</si>
  <si>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</si>
  <si>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</si>
  <si>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</si>
  <si>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</si>
  <si>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</si>
  <si>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</si>
  <si>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</si>
  <si>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Српень</t>
  </si>
  <si>
    <t>Вересень</t>
  </si>
  <si>
    <t>Т</t>
  </si>
  <si>
    <t>С</t>
  </si>
  <si>
    <t>А</t>
  </si>
  <si>
    <t>К</t>
  </si>
  <si>
    <t>С/А</t>
  </si>
  <si>
    <t>НР</t>
  </si>
  <si>
    <t>ПЗ</t>
  </si>
  <si>
    <t>З</t>
  </si>
  <si>
    <t>Позначення:</t>
  </si>
  <si>
    <t>-</t>
  </si>
  <si>
    <t>Теоретичне навчання та науково-дослідна робота</t>
  </si>
  <si>
    <t>Заліково-екзаменаційна сесія</t>
  </si>
  <si>
    <t>П</t>
  </si>
  <si>
    <t>Канікули</t>
  </si>
  <si>
    <t>Попередній захист</t>
  </si>
  <si>
    <t>Науково-дослідна робота</t>
  </si>
  <si>
    <t>ІІ. ЗВЕДЕНІ ДАНІ ПРО БЮДЖЕТ ЧАСУ, тижні</t>
  </si>
  <si>
    <t>ІІІ. ПРАКТИКА</t>
  </si>
  <si>
    <t>ІV.  ДЕРЖАВНА АТЕСТАЦІЯ</t>
  </si>
  <si>
    <t>Курс</t>
  </si>
  <si>
    <t>Теоретичне навчання, науково-дослідна робота</t>
  </si>
  <si>
    <t>Попередній захист, захист</t>
  </si>
  <si>
    <t>Разом</t>
  </si>
  <si>
    <t>Назва практики</t>
  </si>
  <si>
    <t>Семестр</t>
  </si>
  <si>
    <t>Тижні</t>
  </si>
  <si>
    <t>Форма державної атестації (захист дисертаційноної роботи)</t>
  </si>
  <si>
    <t>Педагогічна
практика</t>
  </si>
  <si>
    <t xml:space="preserve">Попередній захист дисертаціїного дослідження на кафедрі, де виконувалась робота
</t>
  </si>
  <si>
    <t>протягом 4 семестру</t>
  </si>
  <si>
    <t>Захист дисертації</t>
  </si>
  <si>
    <t xml:space="preserve">доктора філософії </t>
  </si>
  <si>
    <t>Розглянуто та затверджено рішенням вченої ради</t>
  </si>
  <si>
    <t>29  "Міжнародні відносини"</t>
  </si>
  <si>
    <t>291  "Міжнародні відносини, суспільні комунікації та регіональні студії"</t>
  </si>
  <si>
    <t>ОР магістра</t>
  </si>
  <si>
    <t>протягом семестру</t>
  </si>
  <si>
    <t>протокол № __ від "___" __________ р.</t>
  </si>
  <si>
    <t>Ректор</t>
  </si>
  <si>
    <t>"_______" ____________________ 2020 р.</t>
  </si>
  <si>
    <t xml:space="preserve"> ______________________ проф. Л. Засєкіна </t>
  </si>
  <si>
    <t xml:space="preserve"> ______________________ проф. А.Цьось</t>
  </si>
  <si>
    <t>Проректор з науково-педагогічної роботи та міжнародної співпраці</t>
  </si>
  <si>
    <t>Міжнародні відносини та стратегічні комунікації України та ЄС</t>
  </si>
  <si>
    <t>освітньо-наукова програма</t>
  </si>
  <si>
    <t>Аналіз зовнішньої політики країн ЄC</t>
  </si>
  <si>
    <t>Україна в геополітиці</t>
  </si>
  <si>
    <t>Міжнародний вимір стратегічних комунікацій</t>
  </si>
  <si>
    <t>Шуляк А.М.</t>
  </si>
  <si>
    <t>Гарант</t>
  </si>
  <si>
    <t xml:space="preserve"> "____"___________________2020 р.</t>
  </si>
  <si>
    <t xml:space="preserve">Навчальний план затверджено Вченою радою СНУ імені Лесі Українки (протокол № ____  від  "___" _____________ 2020 року) </t>
  </si>
  <si>
    <t>Міжнародна безпека</t>
  </si>
  <si>
    <t>Інформаційна політика та національна безпека ЄС</t>
  </si>
  <si>
    <t xml:space="preserve">Регіональний розвиток і ТКС 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</si>
</sst>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_-* #,##0.00&quot; грн.&quot;_-;\-* #,##0.00&quot; грн.&quot;_-;_-* \-??&quot; грн.&quot;_-;_-@_-"/>
    <numFmt numFmtId="183" formatCode="0.0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20"/>
      <name val="Times New Roman Cyr"/>
      <family val="1"/>
    </font>
    <font>
      <sz val="16"/>
      <name val="Times New Roman Cyr"/>
      <family val="1"/>
    </font>
    <font>
      <b/>
      <sz val="18"/>
      <name val="Times New Roman Cyr"/>
      <family val="1"/>
    </font>
    <font>
      <sz val="12"/>
      <name val="Times New Roman Cyr"/>
      <family val="1"/>
    </font>
    <font>
      <b/>
      <sz val="14"/>
      <color indexed="8"/>
      <name val="Times New Roman Cyr"/>
      <family val="1"/>
    </font>
    <font>
      <b/>
      <i/>
      <u val="single"/>
      <sz val="16"/>
      <name val="Times New Roman Cyr"/>
      <family val="1"/>
    </font>
    <font>
      <sz val="11"/>
      <name val="Times New Roman Cyr"/>
      <family val="1"/>
    </font>
    <font>
      <sz val="20"/>
      <color indexed="8"/>
      <name val="Calibri"/>
      <family val="2"/>
    </font>
    <font>
      <b/>
      <sz val="26"/>
      <name val="Times New Roman Cyr"/>
      <family val="1"/>
    </font>
    <font>
      <sz val="26"/>
      <color indexed="8"/>
      <name val="Calibri"/>
      <family val="2"/>
    </font>
    <font>
      <sz val="10"/>
      <color indexed="8"/>
      <name val="Times New Roman"/>
      <family val="1"/>
    </font>
    <font>
      <b/>
      <sz val="30"/>
      <name val="Times New Roman Cyr"/>
      <family val="1"/>
    </font>
    <font>
      <b/>
      <sz val="14"/>
      <name val="Times New Roman Cyr"/>
      <family val="1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b/>
      <sz val="11"/>
      <color indexed="10"/>
      <name val="Times New Roman Cyr"/>
      <family val="1"/>
    </font>
    <font>
      <sz val="14"/>
      <name val="Times New Roman Cyr"/>
      <family val="1"/>
    </font>
    <font>
      <sz val="11"/>
      <color indexed="8"/>
      <name val="Times New Roman"/>
      <family val="1"/>
    </font>
    <font>
      <b/>
      <sz val="11"/>
      <name val="Times New Roman Cyr"/>
      <family val="1"/>
    </font>
    <font>
      <b/>
      <sz val="13"/>
      <name val="Times New Roman Cyr"/>
      <family val="1"/>
    </font>
    <font>
      <sz val="18"/>
      <color indexed="8"/>
      <name val="Calibri"/>
      <family val="2"/>
    </font>
    <font>
      <sz val="9"/>
      <name val="Times New Roman Cyr"/>
      <family val="1"/>
    </font>
    <font>
      <sz val="13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7" fillId="8" borderId="0" applyNumberFormat="0" applyBorder="0" applyAlignment="0" applyProtection="0"/>
    <xf numFmtId="0" fontId="1" fillId="3" borderId="0" applyNumberFormat="0" applyBorder="0" applyAlignment="0" applyProtection="0"/>
    <xf numFmtId="0" fontId="67" fillId="9" borderId="0" applyNumberFormat="0" applyBorder="0" applyAlignment="0" applyProtection="0"/>
    <xf numFmtId="0" fontId="1" fillId="4" borderId="0" applyNumberFormat="0" applyBorder="0" applyAlignment="0" applyProtection="0"/>
    <xf numFmtId="0" fontId="67" fillId="10" borderId="0" applyNumberFormat="0" applyBorder="0" applyAlignment="0" applyProtection="0"/>
    <xf numFmtId="0" fontId="1" fillId="5" borderId="0" applyNumberFormat="0" applyBorder="0" applyAlignment="0" applyProtection="0"/>
    <xf numFmtId="0" fontId="67" fillId="11" borderId="0" applyNumberFormat="0" applyBorder="0" applyAlignment="0" applyProtection="0"/>
    <xf numFmtId="0" fontId="1" fillId="6" borderId="0" applyNumberFormat="0" applyBorder="0" applyAlignment="0" applyProtection="0"/>
    <xf numFmtId="0" fontId="67" fillId="12" borderId="0" applyNumberFormat="0" applyBorder="0" applyAlignment="0" applyProtection="0"/>
    <xf numFmtId="0" fontId="1" fillId="7" borderId="0" applyNumberFormat="0" applyBorder="0" applyAlignment="0" applyProtection="0"/>
    <xf numFmtId="0" fontId="6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7" fillId="18" borderId="0" applyNumberFormat="0" applyBorder="0" applyAlignment="0" applyProtection="0"/>
    <xf numFmtId="0" fontId="1" fillId="15" borderId="0" applyNumberFormat="0" applyBorder="0" applyAlignment="0" applyProtection="0"/>
    <xf numFmtId="0" fontId="67" fillId="19" borderId="0" applyNumberFormat="0" applyBorder="0" applyAlignment="0" applyProtection="0"/>
    <xf numFmtId="0" fontId="1" fillId="16" borderId="0" applyNumberFormat="0" applyBorder="0" applyAlignment="0" applyProtection="0"/>
    <xf numFmtId="0" fontId="67" fillId="20" borderId="0" applyNumberFormat="0" applyBorder="0" applyAlignment="0" applyProtection="0"/>
    <xf numFmtId="0" fontId="1" fillId="5" borderId="0" applyNumberFormat="0" applyBorder="0" applyAlignment="0" applyProtection="0"/>
    <xf numFmtId="0" fontId="67" fillId="21" borderId="0" applyNumberFormat="0" applyBorder="0" applyAlignment="0" applyProtection="0"/>
    <xf numFmtId="0" fontId="1" fillId="14" borderId="0" applyNumberFormat="0" applyBorder="0" applyAlignment="0" applyProtection="0"/>
    <xf numFmtId="0" fontId="67" fillId="22" borderId="0" applyNumberFormat="0" applyBorder="0" applyAlignment="0" applyProtection="0"/>
    <xf numFmtId="0" fontId="1" fillId="17" borderId="0" applyNumberFormat="0" applyBorder="0" applyAlignment="0" applyProtection="0"/>
    <xf numFmtId="0" fontId="6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8" fillId="28" borderId="0" applyNumberFormat="0" applyBorder="0" applyAlignment="0" applyProtection="0"/>
    <xf numFmtId="0" fontId="2" fillId="15" borderId="0" applyNumberFormat="0" applyBorder="0" applyAlignment="0" applyProtection="0"/>
    <xf numFmtId="0" fontId="68" fillId="29" borderId="0" applyNumberFormat="0" applyBorder="0" applyAlignment="0" applyProtection="0"/>
    <xf numFmtId="0" fontId="2" fillId="16" borderId="0" applyNumberFormat="0" applyBorder="0" applyAlignment="0" applyProtection="0"/>
    <xf numFmtId="0" fontId="68" fillId="30" borderId="0" applyNumberFormat="0" applyBorder="0" applyAlignment="0" applyProtection="0"/>
    <xf numFmtId="0" fontId="2" fillId="25" borderId="0" applyNumberFormat="0" applyBorder="0" applyAlignment="0" applyProtection="0"/>
    <xf numFmtId="0" fontId="68" fillId="31" borderId="0" applyNumberFormat="0" applyBorder="0" applyAlignment="0" applyProtection="0"/>
    <xf numFmtId="0" fontId="2" fillId="26" borderId="0" applyNumberFormat="0" applyBorder="0" applyAlignment="0" applyProtection="0"/>
    <xf numFmtId="0" fontId="68" fillId="32" borderId="0" applyNumberFormat="0" applyBorder="0" applyAlignment="0" applyProtection="0"/>
    <xf numFmtId="0" fontId="2" fillId="27" borderId="0" applyNumberFormat="0" applyBorder="0" applyAlignment="0" applyProtection="0"/>
    <xf numFmtId="0" fontId="6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14" fillId="41" borderId="7" applyNumberForma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11" fillId="7" borderId="1" applyNumberFormat="0" applyAlignment="0" applyProtection="0"/>
    <xf numFmtId="9" fontId="14" fillId="0" borderId="0" applyFill="0" applyBorder="0" applyAlignment="0" applyProtection="0"/>
    <xf numFmtId="0" fontId="15" fillId="38" borderId="8" applyNumberFormat="0" applyAlignment="0" applyProtection="0"/>
    <xf numFmtId="0" fontId="4" fillId="38" borderId="1" applyNumberFormat="0" applyAlignment="0" applyProtection="0"/>
    <xf numFmtId="182" fontId="14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9" applyNumberFormat="0" applyFill="0" applyAlignment="0" applyProtection="0"/>
    <xf numFmtId="0" fontId="5" fillId="39" borderId="2" applyNumberFormat="0" applyAlignment="0" applyProtection="0"/>
    <xf numFmtId="0" fontId="16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72" fillId="48" borderId="13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3" fillId="0" borderId="14" applyNumberFormat="0" applyFill="0" applyAlignment="0" applyProtection="0"/>
    <xf numFmtId="0" fontId="3" fillId="3" borderId="0" applyNumberFormat="0" applyBorder="0" applyAlignment="0" applyProtection="0"/>
    <xf numFmtId="0" fontId="74" fillId="49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41" borderId="7" applyNumberFormat="0" applyAlignment="0" applyProtection="0"/>
    <xf numFmtId="0" fontId="0" fillId="50" borderId="15" applyNumberFormat="0" applyFont="0" applyAlignment="0" applyProtection="0"/>
    <xf numFmtId="9" fontId="0" fillId="0" borderId="0" applyFill="0" applyBorder="0" applyAlignment="0" applyProtection="0"/>
    <xf numFmtId="0" fontId="75" fillId="48" borderId="16" applyNumberFormat="0" applyAlignment="0" applyProtection="0"/>
    <xf numFmtId="0" fontId="12" fillId="0" borderId="6" applyNumberFormat="0" applyFill="0" applyAlignment="0" applyProtection="0"/>
    <xf numFmtId="0" fontId="76" fillId="51" borderId="0" applyNumberFormat="0" applyBorder="0" applyAlignment="0" applyProtection="0"/>
    <xf numFmtId="0" fontId="7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7" fillId="4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1" fillId="0" borderId="0" xfId="128" applyFont="1" applyFill="1">
      <alignment/>
      <protection/>
    </xf>
    <xf numFmtId="0" fontId="21" fillId="0" borderId="0" xfId="128" applyFont="1" applyFill="1" applyAlignment="1">
      <alignment wrapText="1"/>
      <protection/>
    </xf>
    <xf numFmtId="0" fontId="22" fillId="0" borderId="0" xfId="128" applyFont="1" applyBorder="1" applyAlignment="1">
      <alignment vertical="center"/>
      <protection/>
    </xf>
    <xf numFmtId="0" fontId="23" fillId="0" borderId="0" xfId="128" applyFont="1">
      <alignment/>
      <protection/>
    </xf>
    <xf numFmtId="0" fontId="21" fillId="0" borderId="0" xfId="128" applyFont="1">
      <alignment/>
      <protection/>
    </xf>
    <xf numFmtId="49" fontId="24" fillId="0" borderId="17" xfId="128" applyNumberFormat="1" applyFont="1" applyBorder="1" applyAlignment="1">
      <alignment horizontal="center" vertical="center" wrapText="1"/>
      <protection/>
    </xf>
    <xf numFmtId="49" fontId="24" fillId="0" borderId="18" xfId="128" applyNumberFormat="1" applyFont="1" applyBorder="1" applyAlignment="1">
      <alignment horizontal="center" vertical="center" wrapText="1"/>
      <protection/>
    </xf>
    <xf numFmtId="0" fontId="24" fillId="0" borderId="18" xfId="128" applyFont="1" applyBorder="1" applyAlignment="1">
      <alignment horizontal="center" vertical="center"/>
      <protection/>
    </xf>
    <xf numFmtId="0" fontId="26" fillId="0" borderId="18" xfId="128" applyFont="1" applyBorder="1" applyAlignment="1">
      <alignment horizontal="center" vertical="center" wrapText="1"/>
      <protection/>
    </xf>
    <xf numFmtId="0" fontId="25" fillId="0" borderId="18" xfId="128" applyFont="1" applyBorder="1" applyAlignment="1">
      <alignment horizontal="center" vertical="center" wrapText="1"/>
      <protection/>
    </xf>
    <xf numFmtId="0" fontId="24" fillId="0" borderId="19" xfId="128" applyFont="1" applyBorder="1" applyAlignment="1">
      <alignment horizontal="center" vertical="center"/>
      <protection/>
    </xf>
    <xf numFmtId="0" fontId="28" fillId="0" borderId="20" xfId="128" applyFont="1" applyBorder="1" applyAlignment="1">
      <alignment horizontal="center" vertical="center" wrapText="1"/>
      <protection/>
    </xf>
    <xf numFmtId="0" fontId="28" fillId="0" borderId="21" xfId="128" applyFont="1" applyBorder="1" applyAlignment="1">
      <alignment horizontal="center" vertical="center" wrapText="1"/>
      <protection/>
    </xf>
    <xf numFmtId="0" fontId="28" fillId="0" borderId="22" xfId="128" applyFont="1" applyBorder="1" applyAlignment="1">
      <alignment horizontal="center" vertical="center" wrapText="1"/>
      <protection/>
    </xf>
    <xf numFmtId="0" fontId="29" fillId="0" borderId="23" xfId="128" applyFont="1" applyFill="1" applyBorder="1" applyAlignment="1">
      <alignment horizontal="center" vertical="center" wrapText="1"/>
      <protection/>
    </xf>
    <xf numFmtId="0" fontId="28" fillId="0" borderId="24" xfId="128" applyFont="1" applyBorder="1" applyAlignment="1">
      <alignment horizontal="center" vertical="center" wrapText="1"/>
      <protection/>
    </xf>
    <xf numFmtId="49" fontId="28" fillId="0" borderId="20" xfId="128" applyNumberFormat="1" applyFont="1" applyBorder="1" applyAlignment="1">
      <alignment horizontal="center" vertical="center" wrapText="1"/>
      <protection/>
    </xf>
    <xf numFmtId="49" fontId="28" fillId="0" borderId="25" xfId="128" applyNumberFormat="1" applyFont="1" applyBorder="1" applyAlignment="1">
      <alignment horizontal="center" vertical="center" wrapText="1"/>
      <protection/>
    </xf>
    <xf numFmtId="0" fontId="29" fillId="0" borderId="26" xfId="128" applyFont="1" applyFill="1" applyBorder="1" applyAlignment="1">
      <alignment horizontal="center" vertical="center" wrapText="1"/>
      <protection/>
    </xf>
    <xf numFmtId="0" fontId="28" fillId="0" borderId="26" xfId="128" applyFont="1" applyBorder="1" applyAlignment="1">
      <alignment horizontal="center" vertical="center"/>
      <protection/>
    </xf>
    <xf numFmtId="49" fontId="28" fillId="0" borderId="26" xfId="128" applyNumberFormat="1" applyFont="1" applyBorder="1" applyAlignment="1">
      <alignment horizontal="center" vertical="center" wrapText="1"/>
      <protection/>
    </xf>
    <xf numFmtId="0" fontId="29" fillId="0" borderId="27" xfId="128" applyFont="1" applyFill="1" applyBorder="1" applyAlignment="1">
      <alignment horizontal="center" vertical="center" wrapText="1"/>
      <protection/>
    </xf>
    <xf numFmtId="49" fontId="28" fillId="0" borderId="28" xfId="128" applyNumberFormat="1" applyFont="1" applyBorder="1" applyAlignment="1">
      <alignment horizontal="center" vertical="center" wrapText="1"/>
      <protection/>
    </xf>
    <xf numFmtId="49" fontId="28" fillId="0" borderId="29" xfId="128" applyNumberFormat="1" applyFont="1" applyBorder="1" applyAlignment="1">
      <alignment horizontal="center" vertical="center" wrapText="1"/>
      <protection/>
    </xf>
    <xf numFmtId="0" fontId="29" fillId="0" borderId="30" xfId="128" applyFont="1" applyFill="1" applyBorder="1" applyAlignment="1">
      <alignment horizontal="center" vertical="center" wrapText="1"/>
      <protection/>
    </xf>
    <xf numFmtId="0" fontId="29" fillId="0" borderId="29" xfId="128" applyFont="1" applyFill="1" applyBorder="1" applyAlignment="1">
      <alignment horizontal="center" vertical="center" wrapText="1"/>
      <protection/>
    </xf>
    <xf numFmtId="49" fontId="28" fillId="0" borderId="30" xfId="128" applyNumberFormat="1" applyFont="1" applyBorder="1" applyAlignment="1">
      <alignment horizontal="center" vertical="center" wrapText="1"/>
      <protection/>
    </xf>
    <xf numFmtId="0" fontId="21" fillId="0" borderId="30" xfId="128" applyFont="1" applyFill="1" applyBorder="1" applyAlignment="1">
      <alignment horizontal="center" vertical="center"/>
      <protection/>
    </xf>
    <xf numFmtId="0" fontId="21" fillId="0" borderId="29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/>
      <protection/>
    </xf>
    <xf numFmtId="0" fontId="28" fillId="0" borderId="31" xfId="128" applyFont="1" applyBorder="1" applyAlignment="1">
      <alignment horizontal="center" vertical="center" wrapText="1"/>
      <protection/>
    </xf>
    <xf numFmtId="0" fontId="21" fillId="0" borderId="32" xfId="128" applyFont="1" applyFill="1" applyBorder="1" applyAlignment="1">
      <alignment/>
      <protection/>
    </xf>
    <xf numFmtId="0" fontId="21" fillId="0" borderId="33" xfId="128" applyFont="1" applyFill="1" applyBorder="1" applyAlignment="1">
      <alignment/>
      <protection/>
    </xf>
    <xf numFmtId="0" fontId="28" fillId="0" borderId="34" xfId="128" applyFont="1" applyBorder="1" applyAlignment="1">
      <alignment horizontal="center" vertical="center" wrapText="1"/>
      <protection/>
    </xf>
    <xf numFmtId="0" fontId="21" fillId="0" borderId="35" xfId="128" applyFont="1" applyFill="1" applyBorder="1" applyAlignment="1">
      <alignment/>
      <protection/>
    </xf>
    <xf numFmtId="0" fontId="21" fillId="0" borderId="36" xfId="128" applyFont="1" applyFill="1" applyBorder="1" applyAlignment="1">
      <alignment/>
      <protection/>
    </xf>
    <xf numFmtId="0" fontId="23" fillId="0" borderId="0" xfId="128" applyFont="1" applyAlignment="1">
      <alignment horizontal="center" vertical="center"/>
      <protection/>
    </xf>
    <xf numFmtId="0" fontId="21" fillId="0" borderId="0" xfId="128" applyFont="1" applyAlignment="1">
      <alignment horizontal="center" vertical="center"/>
      <protection/>
    </xf>
    <xf numFmtId="0" fontId="34" fillId="0" borderId="0" xfId="128" applyFont="1" applyFill="1" applyBorder="1" applyAlignment="1">
      <alignment/>
      <protection/>
    </xf>
    <xf numFmtId="0" fontId="21" fillId="0" borderId="0" xfId="128" applyFont="1" applyBorder="1">
      <alignment/>
      <protection/>
    </xf>
    <xf numFmtId="0" fontId="35" fillId="0" borderId="0" xfId="128" applyFont="1">
      <alignment/>
      <protection/>
    </xf>
    <xf numFmtId="0" fontId="35" fillId="0" borderId="0" xfId="128" applyFont="1" applyFill="1" applyBorder="1">
      <alignment/>
      <protection/>
    </xf>
    <xf numFmtId="0" fontId="20" fillId="0" borderId="0" xfId="127">
      <alignment/>
      <protection/>
    </xf>
    <xf numFmtId="0" fontId="42" fillId="0" borderId="0" xfId="127" applyFont="1">
      <alignment/>
      <protection/>
    </xf>
    <xf numFmtId="0" fontId="43" fillId="0" borderId="0" xfId="127" applyFont="1">
      <alignment/>
      <protection/>
    </xf>
    <xf numFmtId="0" fontId="41" fillId="0" borderId="0" xfId="127" applyFont="1" applyAlignment="1">
      <alignment horizontal="center"/>
      <protection/>
    </xf>
    <xf numFmtId="0" fontId="44" fillId="0" borderId="0" xfId="127" applyFont="1" applyAlignment="1">
      <alignment/>
      <protection/>
    </xf>
    <xf numFmtId="0" fontId="42" fillId="0" borderId="0" xfId="127" applyFont="1" applyAlignment="1">
      <alignment vertical="center"/>
      <protection/>
    </xf>
    <xf numFmtId="49" fontId="45" fillId="0" borderId="0" xfId="127" applyNumberFormat="1" applyFont="1" applyAlignment="1">
      <alignment vertical="top" wrapText="1"/>
      <protection/>
    </xf>
    <xf numFmtId="0" fontId="42" fillId="0" borderId="0" xfId="127" applyFont="1" applyAlignment="1">
      <alignment/>
      <protection/>
    </xf>
    <xf numFmtId="0" fontId="46" fillId="0" borderId="0" xfId="127" applyFont="1" applyAlignment="1">
      <alignment vertical="top" wrapText="1"/>
      <protection/>
    </xf>
    <xf numFmtId="0" fontId="44" fillId="0" borderId="0" xfId="127" applyFont="1" applyBorder="1" applyAlignment="1">
      <alignment vertical="top" wrapText="1"/>
      <protection/>
    </xf>
    <xf numFmtId="0" fontId="44" fillId="0" borderId="0" xfId="127" applyFont="1" applyBorder="1">
      <alignment/>
      <protection/>
    </xf>
    <xf numFmtId="0" fontId="32" fillId="0" borderId="0" xfId="127" applyFont="1">
      <alignment/>
      <protection/>
    </xf>
    <xf numFmtId="0" fontId="44" fillId="0" borderId="0" xfId="127" applyFont="1" applyFill="1" applyBorder="1">
      <alignment/>
      <protection/>
    </xf>
    <xf numFmtId="0" fontId="44" fillId="0" borderId="0" xfId="127" applyFont="1" applyFill="1">
      <alignment/>
      <protection/>
    </xf>
    <xf numFmtId="0" fontId="47" fillId="0" borderId="0" xfId="127" applyFont="1" applyFill="1">
      <alignment/>
      <protection/>
    </xf>
    <xf numFmtId="0" fontId="47" fillId="0" borderId="0" xfId="127" applyFont="1">
      <alignment/>
      <protection/>
    </xf>
    <xf numFmtId="0" fontId="44" fillId="0" borderId="0" xfId="127" applyFont="1" applyBorder="1" applyAlignment="1">
      <alignment/>
      <protection/>
    </xf>
    <xf numFmtId="0" fontId="48" fillId="0" borderId="0" xfId="127" applyFont="1" applyAlignment="1">
      <alignment/>
      <protection/>
    </xf>
    <xf numFmtId="0" fontId="34" fillId="0" borderId="0" xfId="127" applyFont="1" applyBorder="1" applyAlignment="1">
      <alignment/>
      <protection/>
    </xf>
    <xf numFmtId="0" fontId="49" fillId="0" borderId="0" xfId="127" applyFont="1" applyAlignment="1">
      <alignment vertical="center"/>
      <protection/>
    </xf>
    <xf numFmtId="0" fontId="50" fillId="0" borderId="0" xfId="127" applyFont="1" applyAlignment="1">
      <alignment vertical="center"/>
      <protection/>
    </xf>
    <xf numFmtId="0" fontId="34" fillId="0" borderId="0" xfId="127" applyFont="1" applyBorder="1" applyAlignment="1">
      <alignment vertical="center"/>
      <protection/>
    </xf>
    <xf numFmtId="0" fontId="33" fillId="0" borderId="0" xfId="127" applyFont="1" applyBorder="1" applyAlignment="1">
      <alignment vertical="center"/>
      <protection/>
    </xf>
    <xf numFmtId="0" fontId="50" fillId="0" borderId="0" xfId="127" applyFont="1" applyBorder="1" applyAlignment="1">
      <alignment vertical="center"/>
      <protection/>
    </xf>
    <xf numFmtId="0" fontId="51" fillId="0" borderId="0" xfId="127" applyFont="1" applyBorder="1" applyAlignment="1">
      <alignment vertical="top"/>
      <protection/>
    </xf>
    <xf numFmtId="0" fontId="55" fillId="0" borderId="37" xfId="127" applyFont="1" applyBorder="1" applyAlignment="1">
      <alignment vertical="center"/>
      <protection/>
    </xf>
    <xf numFmtId="0" fontId="53" fillId="0" borderId="0" xfId="127" applyFont="1" applyBorder="1" applyAlignment="1">
      <alignment vertical="center"/>
      <protection/>
    </xf>
    <xf numFmtId="0" fontId="47" fillId="0" borderId="0" xfId="127" applyFont="1" applyAlignment="1">
      <alignment vertical="center"/>
      <protection/>
    </xf>
    <xf numFmtId="0" fontId="56" fillId="0" borderId="0" xfId="127" applyFont="1" applyBorder="1" applyAlignment="1">
      <alignment vertical="center"/>
      <protection/>
    </xf>
    <xf numFmtId="0" fontId="53" fillId="0" borderId="0" xfId="127" applyFont="1" applyAlignment="1">
      <alignment vertical="center"/>
      <protection/>
    </xf>
    <xf numFmtId="0" fontId="47" fillId="0" borderId="0" xfId="127" applyFont="1" applyBorder="1" applyAlignment="1">
      <alignment horizontal="center" vertical="center"/>
      <protection/>
    </xf>
    <xf numFmtId="0" fontId="59" fillId="0" borderId="0" xfId="127" applyFont="1" applyBorder="1" applyAlignment="1">
      <alignment vertical="center"/>
      <protection/>
    </xf>
    <xf numFmtId="0" fontId="47" fillId="0" borderId="0" xfId="127" applyFont="1" applyBorder="1" applyAlignment="1">
      <alignment vertical="center"/>
      <protection/>
    </xf>
    <xf numFmtId="0" fontId="53" fillId="0" borderId="0" xfId="127" applyFont="1" applyAlignment="1">
      <alignment/>
      <protection/>
    </xf>
    <xf numFmtId="0" fontId="57" fillId="0" borderId="0" xfId="127" applyFont="1" applyAlignment="1">
      <alignment/>
      <protection/>
    </xf>
    <xf numFmtId="0" fontId="43" fillId="0" borderId="0" xfId="127" applyFont="1" applyAlignment="1">
      <alignment vertical="center"/>
      <protection/>
    </xf>
    <xf numFmtId="0" fontId="61" fillId="0" borderId="0" xfId="127" applyFont="1" applyAlignment="1">
      <alignment vertical="center"/>
      <protection/>
    </xf>
    <xf numFmtId="0" fontId="44" fillId="0" borderId="0" xfId="127" applyFont="1" applyAlignment="1">
      <alignment horizontal="center"/>
      <protection/>
    </xf>
    <xf numFmtId="0" fontId="62" fillId="0" borderId="38" xfId="127" applyFont="1" applyBorder="1" applyAlignment="1">
      <alignment horizontal="center" vertical="center"/>
      <protection/>
    </xf>
    <xf numFmtId="0" fontId="62" fillId="0" borderId="27" xfId="127" applyFont="1" applyBorder="1" applyAlignment="1">
      <alignment horizontal="center" vertical="center"/>
      <protection/>
    </xf>
    <xf numFmtId="0" fontId="62" fillId="0" borderId="39" xfId="127" applyFont="1" applyBorder="1" applyAlignment="1">
      <alignment horizontal="center" vertical="center"/>
      <protection/>
    </xf>
    <xf numFmtId="1" fontId="62" fillId="0" borderId="27" xfId="127" applyNumberFormat="1" applyFont="1" applyBorder="1" applyAlignment="1">
      <alignment horizontal="center" vertical="center"/>
      <protection/>
    </xf>
    <xf numFmtId="1" fontId="62" fillId="0" borderId="40" xfId="127" applyNumberFormat="1" applyFont="1" applyBorder="1" applyAlignment="1">
      <alignment horizontal="center" vertical="center"/>
      <protection/>
    </xf>
    <xf numFmtId="0" fontId="20" fillId="0" borderId="0" xfId="127" applyAlignment="1">
      <alignment horizontal="center"/>
      <protection/>
    </xf>
    <xf numFmtId="0" fontId="57" fillId="0" borderId="41" xfId="127" applyFont="1" applyBorder="1" applyAlignment="1">
      <alignment horizontal="center" vertical="center"/>
      <protection/>
    </xf>
    <xf numFmtId="0" fontId="36" fillId="0" borderId="42" xfId="127" applyFont="1" applyBorder="1" applyAlignment="1">
      <alignment horizontal="center" vertical="center"/>
      <protection/>
    </xf>
    <xf numFmtId="0" fontId="36" fillId="0" borderId="43" xfId="127" applyFont="1" applyBorder="1" applyAlignment="1">
      <alignment horizontal="center" vertical="center"/>
      <protection/>
    </xf>
    <xf numFmtId="0" fontId="36" fillId="0" borderId="44" xfId="127" applyFont="1" applyBorder="1" applyAlignment="1">
      <alignment horizontal="center" vertical="center"/>
      <protection/>
    </xf>
    <xf numFmtId="0" fontId="42" fillId="0" borderId="0" xfId="127" applyFont="1" applyAlignment="1">
      <alignment horizontal="center" vertical="center"/>
      <protection/>
    </xf>
    <xf numFmtId="0" fontId="57" fillId="0" borderId="45" xfId="127" applyFont="1" applyBorder="1" applyAlignment="1">
      <alignment horizontal="center" vertical="center"/>
      <protection/>
    </xf>
    <xf numFmtId="0" fontId="36" fillId="0" borderId="17" xfId="127" applyFont="1" applyBorder="1" applyAlignment="1">
      <alignment horizontal="center" vertical="center"/>
      <protection/>
    </xf>
    <xf numFmtId="0" fontId="36" fillId="0" borderId="18" xfId="127" applyFont="1" applyBorder="1" applyAlignment="1">
      <alignment horizontal="center" vertical="center"/>
      <protection/>
    </xf>
    <xf numFmtId="0" fontId="36" fillId="0" borderId="46" xfId="127" applyFont="1" applyBorder="1" applyAlignment="1">
      <alignment horizontal="center" vertical="center"/>
      <protection/>
    </xf>
    <xf numFmtId="0" fontId="36" fillId="0" borderId="47" xfId="127" applyFont="1" applyBorder="1" applyAlignment="1">
      <alignment horizontal="center" vertical="center"/>
      <protection/>
    </xf>
    <xf numFmtId="0" fontId="36" fillId="0" borderId="48" xfId="127" applyFont="1" applyBorder="1" applyAlignment="1">
      <alignment horizontal="center" vertical="center"/>
      <protection/>
    </xf>
    <xf numFmtId="0" fontId="36" fillId="0" borderId="40" xfId="127" applyFont="1" applyBorder="1" applyAlignment="1">
      <alignment horizontal="center" vertical="center"/>
      <protection/>
    </xf>
    <xf numFmtId="0" fontId="36" fillId="0" borderId="49" xfId="127" applyFont="1" applyBorder="1" applyAlignment="1">
      <alignment horizontal="center" vertical="center"/>
      <protection/>
    </xf>
    <xf numFmtId="0" fontId="57" fillId="0" borderId="50" xfId="127" applyFont="1" applyBorder="1" applyAlignment="1">
      <alignment horizontal="center" vertical="center"/>
      <protection/>
    </xf>
    <xf numFmtId="0" fontId="36" fillId="0" borderId="51" xfId="127" applyFont="1" applyBorder="1" applyAlignment="1">
      <alignment horizontal="center" vertical="center"/>
      <protection/>
    </xf>
    <xf numFmtId="0" fontId="36" fillId="0" borderId="52" xfId="127" applyFont="1" applyBorder="1" applyAlignment="1">
      <alignment horizontal="center" vertical="center"/>
      <protection/>
    </xf>
    <xf numFmtId="0" fontId="36" fillId="0" borderId="53" xfId="127" applyFont="1" applyBorder="1" applyAlignment="1">
      <alignment horizontal="center" vertical="center"/>
      <protection/>
    </xf>
    <xf numFmtId="0" fontId="36" fillId="0" borderId="22" xfId="127" applyFont="1" applyBorder="1" applyAlignment="1">
      <alignment horizontal="center" vertical="center"/>
      <protection/>
    </xf>
    <xf numFmtId="0" fontId="57" fillId="0" borderId="0" xfId="127" applyFont="1" applyBorder="1" applyAlignment="1">
      <alignment horizontal="center" vertical="center"/>
      <protection/>
    </xf>
    <xf numFmtId="0" fontId="36" fillId="0" borderId="0" xfId="127" applyFont="1" applyBorder="1" applyAlignment="1">
      <alignment horizontal="center" vertical="center"/>
      <protection/>
    </xf>
    <xf numFmtId="0" fontId="44" fillId="0" borderId="0" xfId="127" applyFont="1" applyAlignment="1">
      <alignment horizontal="center" vertical="center"/>
      <protection/>
    </xf>
    <xf numFmtId="0" fontId="57" fillId="0" borderId="18" xfId="127" applyFont="1" applyBorder="1" applyAlignment="1">
      <alignment horizontal="center" vertical="center"/>
      <protection/>
    </xf>
    <xf numFmtId="0" fontId="34" fillId="0" borderId="0" xfId="127" applyFont="1" applyAlignment="1">
      <alignment horizontal="center" vertical="top"/>
      <protection/>
    </xf>
    <xf numFmtId="0" fontId="34" fillId="0" borderId="0" xfId="127" applyFont="1" applyAlignment="1">
      <alignment vertical="top"/>
      <protection/>
    </xf>
    <xf numFmtId="0" fontId="44" fillId="0" borderId="0" xfId="127" applyFont="1" applyAlignment="1">
      <alignment horizontal="center" vertical="top" wrapText="1"/>
      <protection/>
    </xf>
    <xf numFmtId="0" fontId="44" fillId="0" borderId="18" xfId="127" applyFont="1" applyBorder="1" applyAlignment="1">
      <alignment horizontal="center" vertical="center"/>
      <protection/>
    </xf>
    <xf numFmtId="0" fontId="44" fillId="0" borderId="18" xfId="127" applyFont="1" applyBorder="1" applyAlignment="1">
      <alignment vertical="top" wrapText="1"/>
      <protection/>
    </xf>
    <xf numFmtId="0" fontId="44" fillId="0" borderId="0" xfId="127" applyFont="1" applyAlignment="1">
      <alignment vertical="center"/>
      <protection/>
    </xf>
    <xf numFmtId="0" fontId="44" fillId="0" borderId="0" xfId="127" applyFont="1" applyAlignment="1">
      <alignment vertical="top" wrapText="1"/>
      <protection/>
    </xf>
    <xf numFmtId="0" fontId="20" fillId="0" borderId="0" xfId="127" applyFont="1" applyAlignment="1">
      <alignment vertical="top" wrapText="1"/>
      <protection/>
    </xf>
    <xf numFmtId="0" fontId="63" fillId="0" borderId="0" xfId="127" applyFont="1" applyAlignment="1">
      <alignment vertical="top" wrapText="1"/>
      <protection/>
    </xf>
    <xf numFmtId="0" fontId="20" fillId="0" borderId="0" xfId="127" applyAlignment="1">
      <alignment horizontal="center" vertical="center"/>
      <protection/>
    </xf>
    <xf numFmtId="0" fontId="64" fillId="0" borderId="0" xfId="127" applyFont="1" applyBorder="1" applyAlignment="1">
      <alignment vertical="center" wrapText="1"/>
      <protection/>
    </xf>
    <xf numFmtId="0" fontId="57" fillId="0" borderId="0" xfId="127" applyFont="1" applyBorder="1" applyAlignment="1">
      <alignment vertical="center"/>
      <protection/>
    </xf>
    <xf numFmtId="0" fontId="57" fillId="0" borderId="35" xfId="127" applyFont="1" applyBorder="1" applyAlignment="1">
      <alignment vertical="center"/>
      <protection/>
    </xf>
    <xf numFmtId="0" fontId="57" fillId="0" borderId="54" xfId="127" applyFont="1" applyBorder="1" applyAlignment="1">
      <alignment vertical="center"/>
      <protection/>
    </xf>
    <xf numFmtId="0" fontId="57" fillId="0" borderId="28" xfId="127" applyFont="1" applyBorder="1" applyAlignment="1">
      <alignment vertical="center"/>
      <protection/>
    </xf>
    <xf numFmtId="0" fontId="57" fillId="0" borderId="21" xfId="127" applyFont="1" applyBorder="1" applyAlignment="1">
      <alignment vertical="center"/>
      <protection/>
    </xf>
    <xf numFmtId="1" fontId="62" fillId="52" borderId="27" xfId="127" applyNumberFormat="1" applyFont="1" applyFill="1" applyBorder="1" applyAlignment="1">
      <alignment horizontal="center" vertical="center"/>
      <protection/>
    </xf>
    <xf numFmtId="1" fontId="62" fillId="53" borderId="27" xfId="127" applyNumberFormat="1" applyFont="1" applyFill="1" applyBorder="1" applyAlignment="1">
      <alignment horizontal="center" vertical="center"/>
      <protection/>
    </xf>
    <xf numFmtId="0" fontId="36" fillId="52" borderId="43" xfId="127" applyFont="1" applyFill="1" applyBorder="1" applyAlignment="1">
      <alignment horizontal="center" vertical="center"/>
      <protection/>
    </xf>
    <xf numFmtId="0" fontId="36" fillId="53" borderId="43" xfId="127" applyFont="1" applyFill="1" applyBorder="1" applyAlignment="1">
      <alignment horizontal="center" vertical="center"/>
      <protection/>
    </xf>
    <xf numFmtId="0" fontId="36" fillId="52" borderId="18" xfId="127" applyFont="1" applyFill="1" applyBorder="1" applyAlignment="1">
      <alignment horizontal="center" vertical="center"/>
      <protection/>
    </xf>
    <xf numFmtId="0" fontId="36" fillId="53" borderId="18" xfId="127" applyFont="1" applyFill="1" applyBorder="1" applyAlignment="1">
      <alignment horizontal="center" vertical="center"/>
      <protection/>
    </xf>
    <xf numFmtId="0" fontId="36" fillId="54" borderId="40" xfId="127" applyFont="1" applyFill="1" applyBorder="1" applyAlignment="1">
      <alignment horizontal="center" vertical="center"/>
      <protection/>
    </xf>
    <xf numFmtId="0" fontId="36" fillId="53" borderId="40" xfId="127" applyFont="1" applyFill="1" applyBorder="1" applyAlignment="1">
      <alignment horizontal="center" vertical="center"/>
      <protection/>
    </xf>
    <xf numFmtId="0" fontId="36" fillId="54" borderId="52" xfId="127" applyFont="1" applyFill="1" applyBorder="1" applyAlignment="1">
      <alignment horizontal="center" vertical="center"/>
      <protection/>
    </xf>
    <xf numFmtId="0" fontId="36" fillId="53" borderId="52" xfId="127" applyFont="1" applyFill="1" applyBorder="1" applyAlignment="1">
      <alignment horizontal="center" vertical="center"/>
      <protection/>
    </xf>
    <xf numFmtId="1" fontId="62" fillId="54" borderId="27" xfId="127" applyNumberFormat="1" applyFont="1" applyFill="1" applyBorder="1" applyAlignment="1">
      <alignment horizontal="center" vertical="center"/>
      <protection/>
    </xf>
    <xf numFmtId="0" fontId="36" fillId="52" borderId="47" xfId="127" applyFont="1" applyFill="1" applyBorder="1" applyAlignment="1">
      <alignment horizontal="center" vertical="center"/>
      <protection/>
    </xf>
    <xf numFmtId="0" fontId="20" fillId="55" borderId="50" xfId="127" applyFill="1" applyBorder="1" applyAlignment="1">
      <alignment/>
      <protection/>
    </xf>
    <xf numFmtId="0" fontId="20" fillId="55" borderId="55" xfId="127" applyFill="1" applyBorder="1" applyAlignment="1">
      <alignment/>
      <protection/>
    </xf>
    <xf numFmtId="0" fontId="20" fillId="55" borderId="56" xfId="127" applyFill="1" applyBorder="1" applyAlignment="1">
      <alignment/>
      <protection/>
    </xf>
    <xf numFmtId="0" fontId="57" fillId="55" borderId="35" xfId="127" applyFont="1" applyFill="1" applyBorder="1" applyAlignment="1">
      <alignment vertical="center"/>
      <protection/>
    </xf>
    <xf numFmtId="0" fontId="57" fillId="55" borderId="36" xfId="127" applyFont="1" applyFill="1" applyBorder="1" applyAlignment="1">
      <alignment vertical="center"/>
      <protection/>
    </xf>
    <xf numFmtId="0" fontId="57" fillId="55" borderId="28" xfId="127" applyFont="1" applyFill="1" applyBorder="1" applyAlignment="1">
      <alignment vertical="center"/>
      <protection/>
    </xf>
    <xf numFmtId="0" fontId="57" fillId="55" borderId="29" xfId="127" applyFont="1" applyFill="1" applyBorder="1" applyAlignment="1">
      <alignment vertical="center"/>
      <protection/>
    </xf>
    <xf numFmtId="0" fontId="23" fillId="56" borderId="26" xfId="128" applyNumberFormat="1" applyFont="1" applyFill="1" applyBorder="1" applyAlignment="1">
      <alignment horizontal="center" vertical="center"/>
      <protection/>
    </xf>
    <xf numFmtId="0" fontId="23" fillId="56" borderId="57" xfId="128" applyNumberFormat="1" applyFont="1" applyFill="1" applyBorder="1" applyAlignment="1">
      <alignment horizontal="center" vertical="center"/>
      <protection/>
    </xf>
    <xf numFmtId="0" fontId="23" fillId="54" borderId="58" xfId="128" applyNumberFormat="1" applyFont="1" applyFill="1" applyBorder="1" applyAlignment="1">
      <alignment horizontal="center" vertical="center" wrapText="1"/>
      <protection/>
    </xf>
    <xf numFmtId="0" fontId="23" fillId="54" borderId="58" xfId="128" applyNumberFormat="1" applyFont="1" applyFill="1" applyBorder="1" applyAlignment="1">
      <alignment horizontal="left" vertical="center" wrapText="1"/>
      <protection/>
    </xf>
    <xf numFmtId="0" fontId="23" fillId="54" borderId="46" xfId="128" applyNumberFormat="1" applyFont="1" applyFill="1" applyBorder="1" applyAlignment="1">
      <alignment horizontal="center" vertical="center" wrapText="1"/>
      <protection/>
    </xf>
    <xf numFmtId="0" fontId="23" fillId="54" borderId="18" xfId="128" applyNumberFormat="1" applyFont="1" applyFill="1" applyBorder="1" applyAlignment="1">
      <alignment horizontal="center" vertical="center" wrapText="1"/>
      <protection/>
    </xf>
    <xf numFmtId="0" fontId="23" fillId="57" borderId="18" xfId="128" applyNumberFormat="1" applyFont="1" applyFill="1" applyBorder="1" applyAlignment="1">
      <alignment horizontal="center" vertical="center" wrapText="1"/>
      <protection/>
    </xf>
    <xf numFmtId="49" fontId="23" fillId="55" borderId="17" xfId="128" applyNumberFormat="1" applyFont="1" applyFill="1" applyBorder="1" applyAlignment="1">
      <alignment horizontal="center" vertical="center" wrapText="1"/>
      <protection/>
    </xf>
    <xf numFmtId="49" fontId="23" fillId="54" borderId="18" xfId="128" applyNumberFormat="1" applyFont="1" applyFill="1" applyBorder="1" applyAlignment="1">
      <alignment horizontal="center" vertical="center" wrapText="1"/>
      <protection/>
    </xf>
    <xf numFmtId="49" fontId="23" fillId="57" borderId="59" xfId="128" applyNumberFormat="1" applyFont="1" applyFill="1" applyBorder="1" applyAlignment="1">
      <alignment horizontal="center" vertical="center" wrapText="1"/>
      <protection/>
    </xf>
    <xf numFmtId="0" fontId="23" fillId="54" borderId="17" xfId="128" applyNumberFormat="1" applyFont="1" applyFill="1" applyBorder="1" applyAlignment="1">
      <alignment horizontal="center" vertical="center" wrapText="1"/>
      <protection/>
    </xf>
    <xf numFmtId="0" fontId="23" fillId="54" borderId="19" xfId="128" applyNumberFormat="1" applyFont="1" applyFill="1" applyBorder="1" applyAlignment="1">
      <alignment horizontal="center" vertical="center" wrapText="1"/>
      <protection/>
    </xf>
    <xf numFmtId="0" fontId="31" fillId="54" borderId="58" xfId="128" applyNumberFormat="1" applyFont="1" applyFill="1" applyBorder="1" applyAlignment="1">
      <alignment horizontal="left" vertical="center" wrapText="1"/>
      <protection/>
    </xf>
    <xf numFmtId="0" fontId="32" fillId="58" borderId="23" xfId="128" applyNumberFormat="1" applyFont="1" applyFill="1" applyBorder="1" applyAlignment="1">
      <alignment horizontal="center" vertical="center" wrapText="1"/>
      <protection/>
    </xf>
    <xf numFmtId="0" fontId="32" fillId="58" borderId="26" xfId="128" applyNumberFormat="1" applyFont="1" applyFill="1" applyBorder="1" applyAlignment="1">
      <alignment horizontal="center" vertical="center" wrapText="1"/>
      <protection/>
    </xf>
    <xf numFmtId="49" fontId="23" fillId="55" borderId="46" xfId="128" applyNumberFormat="1" applyFont="1" applyFill="1" applyBorder="1" applyAlignment="1">
      <alignment horizontal="center" vertical="center" wrapText="1"/>
      <protection/>
    </xf>
    <xf numFmtId="0" fontId="23" fillId="54" borderId="60" xfId="128" applyNumberFormat="1" applyFont="1" applyFill="1" applyBorder="1" applyAlignment="1">
      <alignment horizontal="center" vertical="center" wrapText="1"/>
      <protection/>
    </xf>
    <xf numFmtId="0" fontId="31" fillId="54" borderId="60" xfId="128" applyNumberFormat="1" applyFont="1" applyFill="1" applyBorder="1" applyAlignment="1">
      <alignment horizontal="left" vertical="center" wrapText="1"/>
      <protection/>
    </xf>
    <xf numFmtId="49" fontId="23" fillId="55" borderId="49" xfId="128" applyNumberFormat="1" applyFont="1" applyFill="1" applyBorder="1" applyAlignment="1">
      <alignment horizontal="center" vertical="center" wrapText="1"/>
      <protection/>
    </xf>
    <xf numFmtId="0" fontId="23" fillId="54" borderId="61" xfId="128" applyNumberFormat="1" applyFont="1" applyFill="1" applyBorder="1" applyAlignment="1">
      <alignment horizontal="center" vertical="center" wrapText="1"/>
      <protection/>
    </xf>
    <xf numFmtId="0" fontId="23" fillId="54" borderId="61" xfId="128" applyNumberFormat="1" applyFont="1" applyFill="1" applyBorder="1" applyAlignment="1">
      <alignment horizontal="left" vertical="center" wrapText="1"/>
      <protection/>
    </xf>
    <xf numFmtId="0" fontId="23" fillId="54" borderId="49" xfId="128" applyNumberFormat="1" applyFont="1" applyFill="1" applyBorder="1" applyAlignment="1">
      <alignment horizontal="center" vertical="center" wrapText="1"/>
      <protection/>
    </xf>
    <xf numFmtId="0" fontId="23" fillId="54" borderId="40" xfId="128" applyNumberFormat="1" applyFont="1" applyFill="1" applyBorder="1" applyAlignment="1">
      <alignment horizontal="center" vertical="center" wrapText="1"/>
      <protection/>
    </xf>
    <xf numFmtId="0" fontId="23" fillId="57" borderId="40" xfId="128" applyNumberFormat="1" applyFont="1" applyFill="1" applyBorder="1" applyAlignment="1">
      <alignment horizontal="center" vertical="center" wrapText="1"/>
      <protection/>
    </xf>
    <xf numFmtId="49" fontId="23" fillId="54" borderId="40" xfId="128" applyNumberFormat="1" applyFont="1" applyFill="1" applyBorder="1" applyAlignment="1">
      <alignment horizontal="center" vertical="center" wrapText="1"/>
      <protection/>
    </xf>
    <xf numFmtId="49" fontId="23" fillId="57" borderId="40" xfId="128" applyNumberFormat="1" applyFont="1" applyFill="1" applyBorder="1" applyAlignment="1">
      <alignment horizontal="center" vertical="center" wrapText="1"/>
      <protection/>
    </xf>
    <xf numFmtId="49" fontId="23" fillId="57" borderId="62" xfId="128" applyNumberFormat="1" applyFont="1" applyFill="1" applyBorder="1" applyAlignment="1">
      <alignment horizontal="center" vertical="center" wrapText="1"/>
      <protection/>
    </xf>
    <xf numFmtId="0" fontId="23" fillId="54" borderId="48" xfId="128" applyNumberFormat="1" applyFont="1" applyFill="1" applyBorder="1" applyAlignment="1">
      <alignment horizontal="center" vertical="center" wrapText="1"/>
      <protection/>
    </xf>
    <xf numFmtId="0" fontId="23" fillId="54" borderId="63" xfId="128" applyNumberFormat="1" applyFont="1" applyFill="1" applyBorder="1" applyAlignment="1">
      <alignment horizontal="center" vertical="center" wrapText="1"/>
      <protection/>
    </xf>
    <xf numFmtId="0" fontId="58" fillId="54" borderId="64" xfId="128" applyNumberFormat="1" applyFont="1" applyFill="1" applyBorder="1" applyAlignment="1">
      <alignment vertical="top" wrapText="1"/>
      <protection/>
    </xf>
    <xf numFmtId="0" fontId="23" fillId="54" borderId="65" xfId="128" applyNumberFormat="1" applyFont="1" applyFill="1" applyBorder="1" applyAlignment="1">
      <alignment horizontal="center" vertical="center" wrapText="1"/>
      <protection/>
    </xf>
    <xf numFmtId="0" fontId="23" fillId="54" borderId="47" xfId="128" applyNumberFormat="1" applyFont="1" applyFill="1" applyBorder="1" applyAlignment="1">
      <alignment horizontal="center" vertical="center" wrapText="1"/>
      <protection/>
    </xf>
    <xf numFmtId="0" fontId="23" fillId="54" borderId="66" xfId="128" applyNumberFormat="1" applyFont="1" applyFill="1" applyBorder="1" applyAlignment="1">
      <alignment horizontal="center" vertical="center" wrapText="1"/>
      <protection/>
    </xf>
    <xf numFmtId="0" fontId="23" fillId="55" borderId="19" xfId="128" applyNumberFormat="1" applyFont="1" applyFill="1" applyBorder="1" applyAlignment="1">
      <alignment horizontal="center" vertical="center" wrapText="1"/>
      <protection/>
    </xf>
    <xf numFmtId="0" fontId="23" fillId="54" borderId="67" xfId="128" applyNumberFormat="1" applyFont="1" applyFill="1" applyBorder="1" applyAlignment="1">
      <alignment horizontal="center" vertical="center" wrapText="1"/>
      <protection/>
    </xf>
    <xf numFmtId="0" fontId="23" fillId="54" borderId="41" xfId="128" applyNumberFormat="1" applyFont="1" applyFill="1" applyBorder="1" applyAlignment="1">
      <alignment horizontal="center" vertical="center" wrapText="1"/>
      <protection/>
    </xf>
    <xf numFmtId="49" fontId="33" fillId="55" borderId="17" xfId="128" applyNumberFormat="1" applyFont="1" applyFill="1" applyBorder="1" applyAlignment="1">
      <alignment horizontal="center" vertical="center" wrapText="1"/>
      <protection/>
    </xf>
    <xf numFmtId="49" fontId="33" fillId="54" borderId="18" xfId="128" applyNumberFormat="1" applyFont="1" applyFill="1" applyBorder="1" applyAlignment="1">
      <alignment horizontal="center" vertical="center" wrapText="1"/>
      <protection/>
    </xf>
    <xf numFmtId="49" fontId="33" fillId="54" borderId="18" xfId="128" applyNumberFormat="1" applyFont="1" applyFill="1" applyBorder="1" applyAlignment="1">
      <alignment wrapText="1"/>
      <protection/>
    </xf>
    <xf numFmtId="49" fontId="33" fillId="55" borderId="68" xfId="128" applyNumberFormat="1" applyFont="1" applyFill="1" applyBorder="1" applyAlignment="1">
      <alignment horizontal="center" vertical="center" wrapText="1"/>
      <protection/>
    </xf>
    <xf numFmtId="0" fontId="33" fillId="54" borderId="41" xfId="128" applyNumberFormat="1" applyFont="1" applyFill="1" applyBorder="1" applyAlignment="1">
      <alignment vertical="center" wrapText="1"/>
      <protection/>
    </xf>
    <xf numFmtId="0" fontId="33" fillId="54" borderId="69" xfId="128" applyNumberFormat="1" applyFont="1" applyFill="1" applyBorder="1" applyAlignment="1">
      <alignment vertical="center" wrapText="1"/>
      <protection/>
    </xf>
    <xf numFmtId="0" fontId="33" fillId="54" borderId="42" xfId="128" applyNumberFormat="1" applyFont="1" applyFill="1" applyBorder="1" applyAlignment="1">
      <alignment horizontal="center" vertical="center" wrapText="1"/>
      <protection/>
    </xf>
    <xf numFmtId="0" fontId="33" fillId="54" borderId="69" xfId="128" applyNumberFormat="1" applyFont="1" applyFill="1" applyBorder="1" applyAlignment="1">
      <alignment horizontal="center" vertical="center" wrapText="1"/>
      <protection/>
    </xf>
    <xf numFmtId="0" fontId="28" fillId="54" borderId="44" xfId="128" applyNumberFormat="1" applyFont="1" applyFill="1" applyBorder="1" applyAlignment="1">
      <alignment horizontal="center" vertical="center" wrapText="1"/>
      <protection/>
    </xf>
    <xf numFmtId="0" fontId="28" fillId="54" borderId="70" xfId="128" applyNumberFormat="1" applyFont="1" applyFill="1" applyBorder="1" applyAlignment="1">
      <alignment horizontal="center" vertical="center" wrapText="1"/>
      <protection/>
    </xf>
    <xf numFmtId="0" fontId="21" fillId="54" borderId="42" xfId="128" applyNumberFormat="1" applyFont="1" applyFill="1" applyBorder="1" applyAlignment="1">
      <alignment/>
      <protection/>
    </xf>
    <xf numFmtId="0" fontId="21" fillId="54" borderId="71" xfId="128" applyNumberFormat="1" applyFont="1" applyFill="1" applyBorder="1" applyAlignment="1">
      <alignment horizontal="center"/>
      <protection/>
    </xf>
    <xf numFmtId="0" fontId="58" fillId="56" borderId="64" xfId="128" applyNumberFormat="1" applyFont="1" applyFill="1" applyBorder="1" applyAlignment="1">
      <alignment vertical="center" wrapText="1"/>
      <protection/>
    </xf>
    <xf numFmtId="0" fontId="33" fillId="54" borderId="47" xfId="128" applyNumberFormat="1" applyFont="1" applyFill="1" applyBorder="1" applyAlignment="1">
      <alignment horizontal="center" vertical="center" wrapText="1"/>
      <protection/>
    </xf>
    <xf numFmtId="0" fontId="23" fillId="54" borderId="47" xfId="128" applyNumberFormat="1" applyFont="1" applyFill="1" applyBorder="1" applyAlignment="1">
      <alignment vertical="center" wrapText="1"/>
      <protection/>
    </xf>
    <xf numFmtId="0" fontId="23" fillId="55" borderId="46" xfId="128" applyNumberFormat="1" applyFont="1" applyFill="1" applyBorder="1" applyAlignment="1">
      <alignment horizontal="center" vertical="center" wrapText="1"/>
      <protection/>
    </xf>
    <xf numFmtId="0" fontId="23" fillId="54" borderId="59" xfId="128" applyNumberFormat="1" applyFont="1" applyFill="1" applyBorder="1" applyAlignment="1">
      <alignment horizontal="center" vertical="center" wrapText="1"/>
      <protection/>
    </xf>
    <xf numFmtId="49" fontId="33" fillId="55" borderId="19" xfId="128" applyNumberFormat="1" applyFont="1" applyFill="1" applyBorder="1" applyAlignment="1">
      <alignment horizontal="center" vertical="center" wrapText="1"/>
      <protection/>
    </xf>
    <xf numFmtId="0" fontId="33" fillId="54" borderId="19" xfId="128" applyNumberFormat="1" applyFont="1" applyFill="1" applyBorder="1" applyAlignment="1">
      <alignment vertical="center" wrapText="1"/>
      <protection/>
    </xf>
    <xf numFmtId="0" fontId="33" fillId="54" borderId="17" xfId="128" applyNumberFormat="1" applyFont="1" applyFill="1" applyBorder="1" applyAlignment="1">
      <alignment horizontal="center" vertical="center" wrapText="1"/>
      <protection/>
    </xf>
    <xf numFmtId="0" fontId="33" fillId="54" borderId="19" xfId="128" applyNumberFormat="1" applyFont="1" applyFill="1" applyBorder="1" applyAlignment="1">
      <alignment horizontal="center" vertical="center" wrapText="1"/>
      <protection/>
    </xf>
    <xf numFmtId="0" fontId="34" fillId="54" borderId="17" xfId="128" applyNumberFormat="1" applyFont="1" applyFill="1" applyBorder="1" applyAlignment="1">
      <alignment/>
      <protection/>
    </xf>
    <xf numFmtId="0" fontId="34" fillId="54" borderId="72" xfId="128" applyNumberFormat="1" applyFont="1" applyFill="1" applyBorder="1" applyAlignment="1">
      <alignment/>
      <protection/>
    </xf>
    <xf numFmtId="0" fontId="58" fillId="56" borderId="17" xfId="128" applyNumberFormat="1" applyFont="1" applyFill="1" applyBorder="1" applyAlignment="1">
      <alignment vertical="center" wrapText="1"/>
      <protection/>
    </xf>
    <xf numFmtId="0" fontId="33" fillId="54" borderId="65" xfId="128" applyNumberFormat="1" applyFont="1" applyFill="1" applyBorder="1" applyAlignment="1">
      <alignment horizontal="center" vertical="center" wrapText="1"/>
      <protection/>
    </xf>
    <xf numFmtId="49" fontId="23" fillId="54" borderId="18" xfId="128" applyNumberFormat="1" applyFont="1" applyFill="1" applyBorder="1" applyAlignment="1">
      <alignment wrapText="1"/>
      <protection/>
    </xf>
    <xf numFmtId="49" fontId="23" fillId="55" borderId="73" xfId="128" applyNumberFormat="1" applyFont="1" applyFill="1" applyBorder="1" applyAlignment="1">
      <alignment horizontal="center" vertical="center" wrapText="1"/>
      <protection/>
    </xf>
    <xf numFmtId="0" fontId="23" fillId="54" borderId="67" xfId="128" applyNumberFormat="1" applyFont="1" applyFill="1" applyBorder="1" applyAlignment="1">
      <alignment vertical="center" wrapText="1"/>
      <protection/>
    </xf>
    <xf numFmtId="0" fontId="33" fillId="54" borderId="19" xfId="128" applyNumberFormat="1" applyFont="1" applyFill="1" applyBorder="1" applyAlignment="1">
      <alignment vertical="center" wrapText="1"/>
      <protection/>
    </xf>
    <xf numFmtId="0" fontId="34" fillId="54" borderId="41" xfId="128" applyNumberFormat="1" applyFont="1" applyFill="1" applyBorder="1" applyAlignment="1">
      <alignment/>
      <protection/>
    </xf>
    <xf numFmtId="0" fontId="58" fillId="56" borderId="74" xfId="128" applyNumberFormat="1" applyFont="1" applyFill="1" applyBorder="1" applyAlignment="1">
      <alignment vertical="center" wrapText="1"/>
      <protection/>
    </xf>
    <xf numFmtId="0" fontId="33" fillId="54" borderId="46" xfId="128" applyNumberFormat="1" applyFont="1" applyFill="1" applyBorder="1" applyAlignment="1">
      <alignment horizontal="center" vertical="center" wrapText="1"/>
      <protection/>
    </xf>
    <xf numFmtId="0" fontId="23" fillId="54" borderId="18" xfId="128" applyNumberFormat="1" applyFont="1" applyFill="1" applyBorder="1" applyAlignment="1">
      <alignment vertical="center" wrapText="1"/>
      <protection/>
    </xf>
    <xf numFmtId="49" fontId="23" fillId="55" borderId="72" xfId="128" applyNumberFormat="1" applyFont="1" applyFill="1" applyBorder="1" applyAlignment="1">
      <alignment horizontal="center" vertical="center" wrapText="1"/>
      <protection/>
    </xf>
    <xf numFmtId="0" fontId="33" fillId="54" borderId="67" xfId="128" applyNumberFormat="1" applyFont="1" applyFill="1" applyBorder="1" applyAlignment="1">
      <alignment vertical="center" wrapText="1"/>
      <protection/>
    </xf>
    <xf numFmtId="0" fontId="23" fillId="54" borderId="62" xfId="128" applyNumberFormat="1" applyFont="1" applyFill="1" applyBorder="1" applyAlignment="1">
      <alignment horizontal="center" vertical="center" wrapText="1"/>
      <protection/>
    </xf>
    <xf numFmtId="0" fontId="23" fillId="54" borderId="19" xfId="128" applyNumberFormat="1" applyFont="1" applyFill="1" applyBorder="1" applyAlignment="1">
      <alignment vertical="center" wrapText="1"/>
      <protection/>
    </xf>
    <xf numFmtId="0" fontId="35" fillId="59" borderId="23" xfId="128" applyNumberFormat="1" applyFont="1" applyFill="1" applyBorder="1" applyAlignment="1">
      <alignment horizontal="center" vertical="center" wrapText="1"/>
      <protection/>
    </xf>
    <xf numFmtId="0" fontId="35" fillId="59" borderId="26" xfId="128" applyNumberFormat="1" applyFont="1" applyFill="1" applyBorder="1" applyAlignment="1">
      <alignment horizontal="center" vertical="center" wrapText="1"/>
      <protection/>
    </xf>
    <xf numFmtId="0" fontId="35" fillId="59" borderId="57" xfId="128" applyNumberFormat="1" applyFont="1" applyFill="1" applyBorder="1" applyAlignment="1">
      <alignment horizontal="center" vertical="center" wrapText="1"/>
      <protection/>
    </xf>
    <xf numFmtId="0" fontId="35" fillId="59" borderId="20" xfId="128" applyNumberFormat="1" applyFont="1" applyFill="1" applyBorder="1" applyAlignment="1">
      <alignment horizontal="center" vertical="center" wrapText="1"/>
      <protection/>
    </xf>
    <xf numFmtId="49" fontId="35" fillId="59" borderId="20" xfId="128" applyNumberFormat="1" applyFont="1" applyFill="1" applyBorder="1" applyAlignment="1">
      <alignment horizontal="center" vertical="center" wrapText="1"/>
      <protection/>
    </xf>
    <xf numFmtId="183" fontId="35" fillId="59" borderId="20" xfId="128" applyNumberFormat="1" applyFont="1" applyFill="1" applyBorder="1" applyAlignment="1">
      <alignment horizontal="center" vertical="center" wrapText="1"/>
      <protection/>
    </xf>
    <xf numFmtId="183" fontId="35" fillId="59" borderId="23" xfId="128" applyNumberFormat="1" applyFont="1" applyFill="1" applyBorder="1" applyAlignment="1">
      <alignment horizontal="center" vertical="center" wrapText="1"/>
      <protection/>
    </xf>
    <xf numFmtId="1" fontId="35" fillId="59" borderId="23" xfId="128" applyNumberFormat="1" applyFont="1" applyFill="1" applyBorder="1" applyAlignment="1">
      <alignment horizontal="center" vertical="center" wrapText="1"/>
      <protection/>
    </xf>
    <xf numFmtId="183" fontId="35" fillId="59" borderId="57" xfId="128" applyNumberFormat="1" applyFont="1" applyFill="1" applyBorder="1" applyAlignment="1">
      <alignment horizontal="center" vertical="center" wrapText="1"/>
      <protection/>
    </xf>
    <xf numFmtId="0" fontId="33" fillId="54" borderId="64" xfId="120" applyNumberFormat="1" applyFont="1" applyFill="1" applyBorder="1" applyAlignment="1">
      <alignment horizontal="center" vertical="center" wrapText="1"/>
      <protection/>
    </xf>
    <xf numFmtId="0" fontId="23" fillId="55" borderId="65" xfId="128" applyNumberFormat="1" applyFont="1" applyFill="1" applyBorder="1" applyAlignment="1">
      <alignment horizontal="center" vertical="center" wrapText="1"/>
      <protection/>
    </xf>
    <xf numFmtId="0" fontId="23" fillId="54" borderId="64" xfId="128" applyNumberFormat="1" applyFont="1" applyFill="1" applyBorder="1" applyAlignment="1">
      <alignment horizontal="center" vertical="center" wrapText="1"/>
      <protection/>
    </xf>
    <xf numFmtId="0" fontId="23" fillId="55" borderId="74" xfId="128" applyNumberFormat="1" applyFont="1" applyFill="1" applyBorder="1" applyAlignment="1">
      <alignment horizontal="center" vertical="center" wrapText="1"/>
      <protection/>
    </xf>
    <xf numFmtId="0" fontId="36" fillId="54" borderId="47" xfId="128" applyNumberFormat="1" applyFont="1" applyFill="1" applyBorder="1" applyAlignment="1">
      <alignment horizontal="center" vertical="center" wrapText="1"/>
      <protection/>
    </xf>
    <xf numFmtId="0" fontId="36" fillId="54" borderId="47" xfId="128" applyNumberFormat="1" applyFont="1" applyFill="1" applyBorder="1" applyAlignment="1">
      <alignment wrapText="1"/>
      <protection/>
    </xf>
    <xf numFmtId="0" fontId="36" fillId="55" borderId="68" xfId="128" applyNumberFormat="1" applyFont="1" applyFill="1" applyBorder="1" applyAlignment="1">
      <alignment horizontal="center" vertical="center" wrapText="1"/>
      <protection/>
    </xf>
    <xf numFmtId="0" fontId="33" fillId="54" borderId="42" xfId="128" applyNumberFormat="1" applyFont="1" applyFill="1" applyBorder="1" applyAlignment="1">
      <alignment vertical="center" wrapText="1"/>
      <protection/>
    </xf>
    <xf numFmtId="0" fontId="33" fillId="54" borderId="69" xfId="128" applyNumberFormat="1" applyFont="1" applyFill="1" applyBorder="1" applyAlignment="1">
      <alignment vertical="center" wrapText="1"/>
      <protection/>
    </xf>
    <xf numFmtId="0" fontId="33" fillId="54" borderId="44" xfId="128" applyNumberFormat="1" applyFont="1" applyFill="1" applyBorder="1" applyAlignment="1">
      <alignment vertical="center" wrapText="1"/>
      <protection/>
    </xf>
    <xf numFmtId="0" fontId="33" fillId="54" borderId="70" xfId="128" applyNumberFormat="1" applyFont="1" applyFill="1" applyBorder="1" applyAlignment="1">
      <alignment vertical="center" wrapText="1"/>
      <protection/>
    </xf>
    <xf numFmtId="0" fontId="21" fillId="54" borderId="42" xfId="128" applyNumberFormat="1" applyFont="1" applyFill="1" applyBorder="1">
      <alignment/>
      <protection/>
    </xf>
    <xf numFmtId="0" fontId="21" fillId="54" borderId="68" xfId="128" applyNumberFormat="1" applyFont="1" applyFill="1" applyBorder="1">
      <alignment/>
      <protection/>
    </xf>
    <xf numFmtId="0" fontId="33" fillId="54" borderId="58" xfId="120" applyNumberFormat="1" applyFont="1" applyFill="1" applyBorder="1" applyAlignment="1">
      <alignment horizontal="center" vertical="center" wrapText="1"/>
      <protection/>
    </xf>
    <xf numFmtId="0" fontId="33" fillId="56" borderId="58" xfId="128" applyNumberFormat="1" applyFont="1" applyFill="1" applyBorder="1" applyAlignment="1">
      <alignment vertical="center" wrapText="1"/>
      <protection/>
    </xf>
    <xf numFmtId="0" fontId="33" fillId="54" borderId="40" xfId="128" applyNumberFormat="1" applyFont="1" applyFill="1" applyBorder="1" applyAlignment="1">
      <alignment horizontal="center" vertical="center" wrapText="1"/>
      <protection/>
    </xf>
    <xf numFmtId="0" fontId="33" fillId="55" borderId="39" xfId="128" applyNumberFormat="1" applyFont="1" applyFill="1" applyBorder="1" applyAlignment="1">
      <alignment horizontal="center" vertical="center" wrapText="1"/>
      <protection/>
    </xf>
    <xf numFmtId="0" fontId="33" fillId="54" borderId="49" xfId="128" applyNumberFormat="1" applyFont="1" applyFill="1" applyBorder="1" applyAlignment="1">
      <alignment horizontal="center" vertical="center" wrapText="1"/>
      <protection/>
    </xf>
    <xf numFmtId="0" fontId="33" fillId="54" borderId="60" xfId="128" applyNumberFormat="1" applyFont="1" applyFill="1" applyBorder="1" applyAlignment="1">
      <alignment horizontal="center" vertical="center" wrapText="1"/>
      <protection/>
    </xf>
    <xf numFmtId="0" fontId="33" fillId="55" borderId="49" xfId="128" applyNumberFormat="1" applyFont="1" applyFill="1" applyBorder="1" applyAlignment="1">
      <alignment horizontal="center" vertical="center" wrapText="1"/>
      <protection/>
    </xf>
    <xf numFmtId="0" fontId="37" fillId="54" borderId="40" xfId="128" applyNumberFormat="1" applyFont="1" applyFill="1" applyBorder="1" applyAlignment="1">
      <alignment horizontal="center" vertical="center" wrapText="1"/>
      <protection/>
    </xf>
    <xf numFmtId="0" fontId="37" fillId="55" borderId="63" xfId="128" applyNumberFormat="1" applyFont="1" applyFill="1" applyBorder="1" applyAlignment="1">
      <alignment horizontal="center" vertical="center" wrapText="1"/>
      <protection/>
    </xf>
    <xf numFmtId="0" fontId="33" fillId="54" borderId="51" xfId="128" applyNumberFormat="1" applyFont="1" applyFill="1" applyBorder="1" applyAlignment="1">
      <alignment vertical="center" wrapText="1"/>
      <protection/>
    </xf>
    <xf numFmtId="0" fontId="33" fillId="54" borderId="75" xfId="128" applyNumberFormat="1" applyFont="1" applyFill="1" applyBorder="1" applyAlignment="1">
      <alignment vertical="center" wrapText="1"/>
      <protection/>
    </xf>
    <xf numFmtId="0" fontId="33" fillId="54" borderId="53" xfId="128" applyNumberFormat="1" applyFont="1" applyFill="1" applyBorder="1" applyAlignment="1">
      <alignment vertical="center" wrapText="1"/>
      <protection/>
    </xf>
    <xf numFmtId="0" fontId="33" fillId="54" borderId="76" xfId="128" applyNumberFormat="1" applyFont="1" applyFill="1" applyBorder="1" applyAlignment="1">
      <alignment vertical="center" wrapText="1"/>
      <protection/>
    </xf>
    <xf numFmtId="0" fontId="21" fillId="54" borderId="51" xfId="128" applyNumberFormat="1" applyFont="1" applyFill="1" applyBorder="1">
      <alignment/>
      <protection/>
    </xf>
    <xf numFmtId="0" fontId="21" fillId="54" borderId="75" xfId="128" applyNumberFormat="1" applyFont="1" applyFill="1" applyBorder="1">
      <alignment/>
      <protection/>
    </xf>
    <xf numFmtId="0" fontId="35" fillId="59" borderId="25" xfId="128" applyNumberFormat="1" applyFont="1" applyFill="1" applyBorder="1" applyAlignment="1">
      <alignment horizontal="center" vertical="center" wrapText="1"/>
      <protection/>
    </xf>
    <xf numFmtId="0" fontId="32" fillId="59" borderId="23" xfId="128" applyNumberFormat="1" applyFont="1" applyFill="1" applyBorder="1" applyAlignment="1">
      <alignment vertical="center" wrapText="1"/>
      <protection/>
    </xf>
    <xf numFmtId="0" fontId="32" fillId="59" borderId="57" xfId="128" applyNumberFormat="1" applyFont="1" applyFill="1" applyBorder="1" applyAlignment="1">
      <alignment vertical="center" wrapText="1"/>
      <protection/>
    </xf>
    <xf numFmtId="0" fontId="32" fillId="59" borderId="25" xfId="128" applyNumberFormat="1" applyFont="1" applyFill="1" applyBorder="1" applyAlignment="1">
      <alignment vertical="center" wrapText="1"/>
      <protection/>
    </xf>
    <xf numFmtId="0" fontId="23" fillId="59" borderId="23" xfId="128" applyNumberFormat="1" applyFont="1" applyFill="1" applyBorder="1" applyAlignment="1">
      <alignment vertical="center" wrapText="1"/>
      <protection/>
    </xf>
    <xf numFmtId="0" fontId="23" fillId="59" borderId="24" xfId="128" applyNumberFormat="1" applyFont="1" applyFill="1" applyBorder="1" applyAlignment="1">
      <alignment vertical="center" wrapText="1"/>
      <protection/>
    </xf>
    <xf numFmtId="0" fontId="23" fillId="59" borderId="26" xfId="128" applyNumberFormat="1" applyFont="1" applyFill="1" applyBorder="1" applyAlignment="1">
      <alignment vertical="center" wrapText="1"/>
      <protection/>
    </xf>
    <xf numFmtId="0" fontId="35" fillId="58" borderId="47" xfId="128" applyNumberFormat="1" applyFont="1" applyFill="1" applyBorder="1">
      <alignment/>
      <protection/>
    </xf>
    <xf numFmtId="0" fontId="35" fillId="58" borderId="68" xfId="128" applyNumberFormat="1" applyFont="1" applyFill="1" applyBorder="1">
      <alignment/>
      <protection/>
    </xf>
    <xf numFmtId="0" fontId="32" fillId="59" borderId="23" xfId="128" applyNumberFormat="1" applyFont="1" applyFill="1" applyBorder="1" applyAlignment="1">
      <alignment horizontal="center" vertical="center" wrapText="1"/>
      <protection/>
    </xf>
    <xf numFmtId="0" fontId="32" fillId="59" borderId="26" xfId="128" applyNumberFormat="1" applyFont="1" applyFill="1" applyBorder="1" applyAlignment="1">
      <alignment horizontal="center" vertical="center" wrapText="1"/>
      <protection/>
    </xf>
    <xf numFmtId="0" fontId="32" fillId="59" borderId="20" xfId="128" applyNumberFormat="1" applyFont="1" applyFill="1" applyBorder="1" applyAlignment="1">
      <alignment horizontal="center" vertical="center" wrapText="1"/>
      <protection/>
    </xf>
    <xf numFmtId="0" fontId="32" fillId="59" borderId="77" xfId="128" applyNumberFormat="1" applyFont="1" applyFill="1" applyBorder="1" applyAlignment="1">
      <alignment horizontal="center" vertical="center" wrapText="1"/>
      <protection/>
    </xf>
    <xf numFmtId="1" fontId="32" fillId="59" borderId="20" xfId="128" applyNumberFormat="1" applyFont="1" applyFill="1" applyBorder="1" applyAlignment="1">
      <alignment horizontal="center" vertical="center" wrapText="1"/>
      <protection/>
    </xf>
    <xf numFmtId="1" fontId="32" fillId="59" borderId="23" xfId="128" applyNumberFormat="1" applyFont="1" applyFill="1" applyBorder="1" applyAlignment="1">
      <alignment horizontal="center" vertical="center" wrapText="1"/>
      <protection/>
    </xf>
    <xf numFmtId="0" fontId="23" fillId="54" borderId="78" xfId="128" applyNumberFormat="1" applyFont="1" applyFill="1" applyBorder="1" applyAlignment="1">
      <alignment horizontal="right" vertical="top" wrapText="1"/>
      <protection/>
    </xf>
    <xf numFmtId="183" fontId="32" fillId="59" borderId="20" xfId="128" applyNumberFormat="1" applyFont="1" applyFill="1" applyBorder="1" applyAlignment="1">
      <alignment horizontal="center" vertical="center" wrapText="1"/>
      <protection/>
    </xf>
    <xf numFmtId="183" fontId="32" fillId="59" borderId="23" xfId="128" applyNumberFormat="1" applyFont="1" applyFill="1" applyBorder="1" applyAlignment="1">
      <alignment horizontal="center" vertical="center" wrapText="1"/>
      <protection/>
    </xf>
    <xf numFmtId="0" fontId="32" fillId="54" borderId="78" xfId="128" applyNumberFormat="1" applyFont="1" applyFill="1" applyBorder="1" applyAlignment="1">
      <alignment/>
      <protection/>
    </xf>
    <xf numFmtId="0" fontId="32" fillId="54" borderId="41" xfId="128" applyNumberFormat="1" applyFont="1" applyFill="1" applyBorder="1" applyAlignment="1">
      <alignment horizontal="center"/>
      <protection/>
    </xf>
    <xf numFmtId="0" fontId="32" fillId="54" borderId="19" xfId="128" applyNumberFormat="1" applyFont="1" applyFill="1" applyBorder="1" applyAlignment="1">
      <alignment horizontal="center"/>
      <protection/>
    </xf>
    <xf numFmtId="0" fontId="32" fillId="54" borderId="41" xfId="128" applyNumberFormat="1" applyFont="1" applyFill="1" applyBorder="1" applyAlignment="1">
      <alignment/>
      <protection/>
    </xf>
    <xf numFmtId="0" fontId="32" fillId="54" borderId="19" xfId="128" applyNumberFormat="1" applyFont="1" applyFill="1" applyBorder="1" applyAlignment="1">
      <alignment/>
      <protection/>
    </xf>
    <xf numFmtId="0" fontId="32" fillId="54" borderId="18" xfId="128" applyNumberFormat="1" applyFont="1" applyFill="1" applyBorder="1" applyAlignment="1">
      <alignment/>
      <protection/>
    </xf>
    <xf numFmtId="0" fontId="35" fillId="54" borderId="18" xfId="128" applyNumberFormat="1" applyFont="1" applyFill="1" applyBorder="1">
      <alignment/>
      <protection/>
    </xf>
    <xf numFmtId="0" fontId="21" fillId="54" borderId="30" xfId="128" applyNumberFormat="1" applyFont="1" applyFill="1" applyBorder="1">
      <alignment/>
      <protection/>
    </xf>
    <xf numFmtId="0" fontId="32" fillId="54" borderId="50" xfId="128" applyNumberFormat="1" applyFont="1" applyFill="1" applyBorder="1" applyAlignment="1">
      <alignment horizontal="center"/>
      <protection/>
    </xf>
    <xf numFmtId="0" fontId="32" fillId="54" borderId="75" xfId="128" applyNumberFormat="1" applyFont="1" applyFill="1" applyBorder="1" applyAlignment="1">
      <alignment horizontal="center"/>
      <protection/>
    </xf>
    <xf numFmtId="0" fontId="32" fillId="54" borderId="50" xfId="128" applyNumberFormat="1" applyFont="1" applyFill="1" applyBorder="1" applyAlignment="1">
      <alignment/>
      <protection/>
    </xf>
    <xf numFmtId="0" fontId="32" fillId="54" borderId="75" xfId="128" applyNumberFormat="1" applyFont="1" applyFill="1" applyBorder="1" applyAlignment="1">
      <alignment/>
      <protection/>
    </xf>
    <xf numFmtId="0" fontId="32" fillId="54" borderId="52" xfId="128" applyNumberFormat="1" applyFont="1" applyFill="1" applyBorder="1" applyAlignment="1">
      <alignment/>
      <protection/>
    </xf>
    <xf numFmtId="0" fontId="21" fillId="54" borderId="52" xfId="128" applyNumberFormat="1" applyFont="1" applyFill="1" applyBorder="1">
      <alignment/>
      <protection/>
    </xf>
    <xf numFmtId="0" fontId="23" fillId="54" borderId="0" xfId="128" applyNumberFormat="1" applyFont="1" applyFill="1" applyBorder="1" applyAlignment="1">
      <alignment horizontal="right" vertical="top" wrapText="1"/>
      <protection/>
    </xf>
    <xf numFmtId="0" fontId="32" fillId="54" borderId="0" xfId="128" applyNumberFormat="1" applyFont="1" applyFill="1" applyBorder="1" applyAlignment="1">
      <alignment/>
      <protection/>
    </xf>
    <xf numFmtId="0" fontId="35" fillId="54" borderId="0" xfId="128" applyNumberFormat="1" applyFont="1" applyFill="1" applyBorder="1">
      <alignment/>
      <protection/>
    </xf>
    <xf numFmtId="0" fontId="23" fillId="54" borderId="0" xfId="128" applyNumberFormat="1" applyFont="1" applyFill="1" applyBorder="1" applyAlignment="1">
      <alignment vertical="top" wrapText="1"/>
      <protection/>
    </xf>
    <xf numFmtId="1" fontId="39" fillId="54" borderId="0" xfId="128" applyNumberFormat="1" applyFont="1" applyFill="1" applyBorder="1" applyAlignment="1">
      <alignment/>
      <protection/>
    </xf>
    <xf numFmtId="0" fontId="21" fillId="54" borderId="0" xfId="128" applyFont="1" applyFill="1">
      <alignment/>
      <protection/>
    </xf>
    <xf numFmtId="49" fontId="36" fillId="54" borderId="0" xfId="128" applyNumberFormat="1" applyFont="1" applyFill="1" applyBorder="1" applyAlignment="1">
      <alignment vertical="top" wrapText="1"/>
      <protection/>
    </xf>
    <xf numFmtId="0" fontId="21" fillId="54" borderId="37" xfId="128" applyFont="1" applyFill="1" applyBorder="1">
      <alignment/>
      <protection/>
    </xf>
    <xf numFmtId="0" fontId="32" fillId="54" borderId="0" xfId="128" applyFont="1" applyFill="1" applyBorder="1" applyAlignment="1">
      <alignment horizontal="justify" vertical="center"/>
      <protection/>
    </xf>
    <xf numFmtId="0" fontId="21" fillId="54" borderId="0" xfId="128" applyFont="1" applyFill="1" applyBorder="1">
      <alignment/>
      <protection/>
    </xf>
    <xf numFmtId="0" fontId="36" fillId="54" borderId="0" xfId="128" applyFont="1" applyFill="1" applyBorder="1">
      <alignment/>
      <protection/>
    </xf>
    <xf numFmtId="0" fontId="27" fillId="55" borderId="51" xfId="128" applyNumberFormat="1" applyFont="1" applyFill="1" applyBorder="1" applyAlignment="1">
      <alignment vertical="center" wrapText="1"/>
      <protection/>
    </xf>
    <xf numFmtId="0" fontId="27" fillId="54" borderId="52" xfId="128" applyFont="1" applyFill="1" applyBorder="1" applyAlignment="1">
      <alignment vertical="center" wrapText="1"/>
      <protection/>
    </xf>
    <xf numFmtId="0" fontId="27" fillId="55" borderId="52" xfId="128" applyNumberFormat="1" applyFont="1" applyFill="1" applyBorder="1" applyAlignment="1">
      <alignment vertical="center" wrapText="1"/>
      <protection/>
    </xf>
    <xf numFmtId="0" fontId="27" fillId="54" borderId="52" xfId="128" applyFont="1" applyFill="1" applyBorder="1" applyAlignment="1">
      <alignment vertical="center"/>
      <protection/>
    </xf>
    <xf numFmtId="0" fontId="27" fillId="54" borderId="75" xfId="128" applyFont="1" applyFill="1" applyBorder="1" applyAlignment="1">
      <alignment vertical="center"/>
      <protection/>
    </xf>
    <xf numFmtId="1" fontId="62" fillId="53" borderId="79" xfId="127" applyNumberFormat="1" applyFont="1" applyFill="1" applyBorder="1" applyAlignment="1">
      <alignment horizontal="center" vertical="center"/>
      <protection/>
    </xf>
    <xf numFmtId="0" fontId="36" fillId="53" borderId="80" xfId="127" applyFont="1" applyFill="1" applyBorder="1" applyAlignment="1">
      <alignment horizontal="center" vertical="center"/>
      <protection/>
    </xf>
    <xf numFmtId="0" fontId="36" fillId="53" borderId="79" xfId="127" applyFont="1" applyFill="1" applyBorder="1" applyAlignment="1">
      <alignment horizontal="center" vertical="center"/>
      <protection/>
    </xf>
    <xf numFmtId="0" fontId="36" fillId="53" borderId="81" xfId="127" applyFont="1" applyFill="1" applyBorder="1" applyAlignment="1">
      <alignment horizontal="center" vertical="center"/>
      <protection/>
    </xf>
    <xf numFmtId="0" fontId="36" fillId="53" borderId="82" xfId="127" applyFont="1" applyFill="1" applyBorder="1" applyAlignment="1">
      <alignment horizontal="center" vertical="center"/>
      <protection/>
    </xf>
    <xf numFmtId="0" fontId="32" fillId="0" borderId="0" xfId="127" applyFont="1" applyBorder="1" applyAlignment="1">
      <alignment vertical="top"/>
      <protection/>
    </xf>
    <xf numFmtId="0" fontId="42" fillId="0" borderId="0" xfId="127" applyFont="1" applyAlignment="1">
      <alignment horizontal="right"/>
      <protection/>
    </xf>
    <xf numFmtId="0" fontId="59" fillId="0" borderId="0" xfId="127" applyFont="1" applyBorder="1" applyAlignment="1">
      <alignment horizontal="center" vertical="center"/>
      <protection/>
    </xf>
    <xf numFmtId="0" fontId="32" fillId="0" borderId="83" xfId="128" applyFont="1" applyBorder="1" applyAlignment="1">
      <alignment horizontal="center" vertical="center"/>
      <protection/>
    </xf>
    <xf numFmtId="0" fontId="24" fillId="0" borderId="20" xfId="128" applyFont="1" applyBorder="1" applyAlignment="1">
      <alignment horizontal="center" vertical="center" textRotation="90" wrapText="1"/>
      <protection/>
    </xf>
    <xf numFmtId="0" fontId="24" fillId="0" borderId="77" xfId="128" applyFont="1" applyBorder="1" applyAlignment="1">
      <alignment horizontal="center" vertical="center" wrapText="1"/>
      <protection/>
    </xf>
    <xf numFmtId="0" fontId="21" fillId="0" borderId="84" xfId="128" applyFont="1" applyBorder="1" applyAlignment="1">
      <alignment horizontal="center" vertical="center" wrapText="1"/>
      <protection/>
    </xf>
    <xf numFmtId="0" fontId="24" fillId="0" borderId="85" xfId="128" applyFont="1" applyBorder="1" applyAlignment="1">
      <alignment horizontal="center" vertical="center" textRotation="90" wrapText="1"/>
      <protection/>
    </xf>
    <xf numFmtId="0" fontId="24" fillId="0" borderId="51" xfId="128" applyFont="1" applyBorder="1" applyAlignment="1">
      <alignment horizontal="center" vertical="center" textRotation="90" wrapText="1"/>
      <protection/>
    </xf>
    <xf numFmtId="0" fontId="24" fillId="0" borderId="52" xfId="128" applyFont="1" applyBorder="1" applyAlignment="1">
      <alignment horizontal="center" vertical="center" textRotation="90" wrapText="1"/>
      <protection/>
    </xf>
    <xf numFmtId="49" fontId="24" fillId="0" borderId="18" xfId="128" applyNumberFormat="1" applyFont="1" applyBorder="1" applyAlignment="1">
      <alignment horizontal="center" vertical="center" wrapText="1"/>
      <protection/>
    </xf>
    <xf numFmtId="49" fontId="24" fillId="0" borderId="52" xfId="128" applyNumberFormat="1" applyFont="1" applyBorder="1" applyAlignment="1">
      <alignment horizontal="center" vertical="center" textRotation="90" wrapText="1"/>
      <protection/>
    </xf>
    <xf numFmtId="49" fontId="24" fillId="0" borderId="84" xfId="128" applyNumberFormat="1" applyFont="1" applyBorder="1" applyAlignment="1">
      <alignment horizontal="center" vertical="center" wrapText="1"/>
      <protection/>
    </xf>
    <xf numFmtId="49" fontId="23" fillId="0" borderId="20" xfId="128" applyNumberFormat="1" applyFont="1" applyBorder="1" applyAlignment="1">
      <alignment horizontal="center" vertical="center" wrapText="1"/>
      <protection/>
    </xf>
    <xf numFmtId="0" fontId="24" fillId="0" borderId="76" xfId="128" applyFont="1" applyBorder="1" applyAlignment="1">
      <alignment horizontal="center" vertical="center" textRotation="90" wrapText="1"/>
      <protection/>
    </xf>
    <xf numFmtId="49" fontId="24" fillId="0" borderId="51" xfId="128" applyNumberFormat="1" applyFont="1" applyBorder="1" applyAlignment="1">
      <alignment horizontal="center" vertical="center" textRotation="90" wrapText="1"/>
      <protection/>
    </xf>
    <xf numFmtId="49" fontId="24" fillId="0" borderId="18" xfId="128" applyNumberFormat="1" applyFont="1" applyBorder="1" applyAlignment="1">
      <alignment horizontal="center" vertical="center" wrapText="1"/>
      <protection/>
    </xf>
    <xf numFmtId="49" fontId="24" fillId="0" borderId="76" xfId="128" applyNumberFormat="1" applyFont="1" applyBorder="1" applyAlignment="1">
      <alignment horizontal="center" vertical="center" textRotation="90" wrapText="1"/>
      <protection/>
    </xf>
    <xf numFmtId="49" fontId="24" fillId="0" borderId="17" xfId="128" applyNumberFormat="1" applyFont="1" applyBorder="1" applyAlignment="1">
      <alignment horizontal="center" vertical="center" wrapText="1"/>
      <protection/>
    </xf>
    <xf numFmtId="49" fontId="24" fillId="0" borderId="19" xfId="128" applyNumberFormat="1" applyFont="1" applyBorder="1" applyAlignment="1">
      <alignment horizontal="center" vertical="center" wrapText="1"/>
      <protection/>
    </xf>
    <xf numFmtId="0" fontId="24" fillId="0" borderId="18" xfId="128" applyFont="1" applyBorder="1" applyAlignment="1">
      <alignment horizontal="center" vertical="center"/>
      <protection/>
    </xf>
    <xf numFmtId="49" fontId="24" fillId="0" borderId="58" xfId="128" applyNumberFormat="1" applyFont="1" applyBorder="1" applyAlignment="1">
      <alignment horizontal="center" vertical="center" wrapText="1"/>
      <protection/>
    </xf>
    <xf numFmtId="0" fontId="25" fillId="0" borderId="52" xfId="128" applyFont="1" applyBorder="1" applyAlignment="1">
      <alignment horizontal="center" vertical="center" textRotation="90" wrapText="1"/>
      <protection/>
    </xf>
    <xf numFmtId="0" fontId="24" fillId="0" borderId="52" xfId="128" applyFont="1" applyBorder="1" applyAlignment="1">
      <alignment horizontal="center" vertical="center" textRotation="90"/>
      <protection/>
    </xf>
    <xf numFmtId="49" fontId="24" fillId="0" borderId="60" xfId="128" applyNumberFormat="1" applyFont="1" applyBorder="1" applyAlignment="1">
      <alignment horizontal="center" vertical="center" wrapText="1"/>
      <protection/>
    </xf>
    <xf numFmtId="0" fontId="30" fillId="56" borderId="23" xfId="128" applyNumberFormat="1" applyFont="1" applyFill="1" applyBorder="1" applyAlignment="1">
      <alignment horizontal="left" vertical="top"/>
      <protection/>
    </xf>
    <xf numFmtId="0" fontId="32" fillId="58" borderId="30" xfId="128" applyNumberFormat="1" applyFont="1" applyFill="1" applyBorder="1" applyAlignment="1">
      <alignment horizontal="center" vertical="center" wrapText="1"/>
      <protection/>
    </xf>
    <xf numFmtId="0" fontId="32" fillId="58" borderId="77" xfId="128" applyNumberFormat="1" applyFont="1" applyFill="1" applyBorder="1" applyAlignment="1">
      <alignment horizontal="center" vertical="center" wrapText="1"/>
      <protection/>
    </xf>
    <xf numFmtId="0" fontId="22" fillId="56" borderId="61" xfId="128" applyFont="1" applyFill="1" applyBorder="1" applyAlignment="1">
      <alignment horizontal="center" wrapText="1"/>
      <protection/>
    </xf>
    <xf numFmtId="0" fontId="28" fillId="0" borderId="31" xfId="128" applyFont="1" applyBorder="1" applyAlignment="1">
      <alignment horizontal="center" vertical="center" wrapText="1"/>
      <protection/>
    </xf>
    <xf numFmtId="0" fontId="22" fillId="56" borderId="77" xfId="128" applyNumberFormat="1" applyFont="1" applyFill="1" applyBorder="1" applyAlignment="1">
      <alignment horizontal="center" vertical="top"/>
      <protection/>
    </xf>
    <xf numFmtId="0" fontId="66" fillId="59" borderId="20" xfId="128" applyNumberFormat="1" applyFont="1" applyFill="1" applyBorder="1" applyAlignment="1">
      <alignment horizontal="center" vertical="center" wrapText="1"/>
      <protection/>
    </xf>
    <xf numFmtId="0" fontId="22" fillId="56" borderId="20" xfId="128" applyNumberFormat="1" applyFont="1" applyFill="1" applyBorder="1" applyAlignment="1">
      <alignment horizontal="center" vertical="center" wrapText="1"/>
      <protection/>
    </xf>
    <xf numFmtId="0" fontId="27" fillId="59" borderId="20" xfId="128" applyNumberFormat="1" applyFont="1" applyFill="1" applyBorder="1" applyAlignment="1">
      <alignment horizontal="center" vertical="top" wrapText="1"/>
      <protection/>
    </xf>
    <xf numFmtId="0" fontId="21" fillId="54" borderId="30" xfId="128" applyNumberFormat="1" applyFont="1" applyFill="1" applyBorder="1" applyAlignment="1">
      <alignment horizontal="center"/>
      <protection/>
    </xf>
    <xf numFmtId="0" fontId="35" fillId="59" borderId="20" xfId="128" applyNumberFormat="1" applyFont="1" applyFill="1" applyBorder="1" applyAlignment="1">
      <alignment horizontal="center" vertical="center" wrapText="1"/>
      <protection/>
    </xf>
    <xf numFmtId="0" fontId="23" fillId="54" borderId="0" xfId="128" applyNumberFormat="1" applyFont="1" applyFill="1" applyBorder="1" applyAlignment="1">
      <alignment horizontal="center" vertical="top" wrapText="1"/>
      <protection/>
    </xf>
    <xf numFmtId="49" fontId="32" fillId="54" borderId="0" xfId="120" applyNumberFormat="1" applyFont="1" applyFill="1" applyBorder="1" applyAlignment="1">
      <alignment horizontal="right" vertical="top" wrapText="1"/>
      <protection/>
    </xf>
    <xf numFmtId="1" fontId="38" fillId="54" borderId="37" xfId="128" applyNumberFormat="1" applyFont="1" applyFill="1" applyBorder="1" applyAlignment="1">
      <alignment horizontal="center"/>
      <protection/>
    </xf>
    <xf numFmtId="1" fontId="39" fillId="54" borderId="0" xfId="128" applyNumberFormat="1" applyFont="1" applyFill="1" applyBorder="1" applyAlignment="1">
      <alignment horizontal="left"/>
      <protection/>
    </xf>
    <xf numFmtId="0" fontId="22" fillId="59" borderId="20" xfId="128" applyNumberFormat="1" applyFont="1" applyFill="1" applyBorder="1" applyAlignment="1">
      <alignment horizontal="center" vertical="center" wrapText="1"/>
      <protection/>
    </xf>
    <xf numFmtId="0" fontId="35" fillId="54" borderId="86" xfId="128" applyNumberFormat="1" applyFont="1" applyFill="1" applyBorder="1" applyAlignment="1">
      <alignment horizontal="left" vertical="top"/>
      <protection/>
    </xf>
    <xf numFmtId="0" fontId="35" fillId="54" borderId="64" xfId="128" applyNumberFormat="1" applyFont="1" applyFill="1" applyBorder="1" applyAlignment="1">
      <alignment horizontal="left" vertical="top" wrapText="1"/>
      <protection/>
    </xf>
    <xf numFmtId="0" fontId="35" fillId="54" borderId="61" xfId="128" applyNumberFormat="1" applyFont="1" applyFill="1" applyBorder="1" applyAlignment="1">
      <alignment horizontal="left" vertical="top" wrapText="1"/>
      <protection/>
    </xf>
    <xf numFmtId="49" fontId="21" fillId="54" borderId="0" xfId="128" applyNumberFormat="1" applyFont="1" applyFill="1" applyBorder="1" applyAlignment="1">
      <alignment horizontal="center" vertical="top" wrapText="1"/>
      <protection/>
    </xf>
    <xf numFmtId="49" fontId="40" fillId="54" borderId="0" xfId="128" applyNumberFormat="1" applyFont="1" applyFill="1" applyBorder="1" applyAlignment="1">
      <alignment horizontal="center" vertical="top" wrapText="1"/>
      <protection/>
    </xf>
    <xf numFmtId="49" fontId="32" fillId="54" borderId="0" xfId="120" applyNumberFormat="1" applyFont="1" applyFill="1" applyBorder="1" applyAlignment="1">
      <alignment horizontal="right" vertical="top" wrapText="1"/>
      <protection/>
    </xf>
    <xf numFmtId="0" fontId="32" fillId="54" borderId="0" xfId="128" applyFont="1" applyFill="1" applyBorder="1" applyAlignment="1">
      <alignment horizontal="center"/>
      <protection/>
    </xf>
    <xf numFmtId="0" fontId="21" fillId="54" borderId="0" xfId="128" applyFont="1" applyFill="1" applyBorder="1" applyAlignment="1">
      <alignment horizontal="left"/>
      <protection/>
    </xf>
    <xf numFmtId="0" fontId="36" fillId="54" borderId="0" xfId="128" applyFont="1" applyFill="1" applyBorder="1" applyAlignment="1">
      <alignment horizontal="center"/>
      <protection/>
    </xf>
    <xf numFmtId="0" fontId="31" fillId="54" borderId="0" xfId="128" applyFont="1" applyFill="1" applyBorder="1" applyAlignment="1">
      <alignment horizontal="left" vertical="top" wrapText="1"/>
      <protection/>
    </xf>
    <xf numFmtId="0" fontId="39" fillId="54" borderId="0" xfId="128" applyFont="1" applyFill="1" applyBorder="1" applyAlignment="1">
      <alignment horizontal="left"/>
      <protection/>
    </xf>
    <xf numFmtId="0" fontId="41" fillId="0" borderId="0" xfId="127" applyFont="1" applyBorder="1" applyAlignment="1">
      <alignment horizontal="center"/>
      <protection/>
    </xf>
    <xf numFmtId="0" fontId="44" fillId="0" borderId="0" xfId="127" applyFont="1" applyBorder="1" applyAlignment="1">
      <alignment horizontal="center"/>
      <protection/>
    </xf>
    <xf numFmtId="0" fontId="53" fillId="0" borderId="0" xfId="127" applyFont="1" applyBorder="1" applyAlignment="1">
      <alignment horizontal="right" vertical="center"/>
      <protection/>
    </xf>
    <xf numFmtId="0" fontId="53" fillId="0" borderId="37" xfId="127" applyFont="1" applyBorder="1" applyAlignment="1">
      <alignment horizontal="center" vertical="center"/>
      <protection/>
    </xf>
    <xf numFmtId="0" fontId="32" fillId="0" borderId="0" xfId="127" applyFont="1" applyBorder="1" applyAlignment="1">
      <alignment horizontal="right" vertical="top"/>
      <protection/>
    </xf>
    <xf numFmtId="0" fontId="32" fillId="0" borderId="0" xfId="127" applyFont="1" applyBorder="1" applyAlignment="1">
      <alignment horizontal="center"/>
      <protection/>
    </xf>
    <xf numFmtId="0" fontId="30" fillId="0" borderId="0" xfId="127" applyFont="1" applyBorder="1" applyAlignment="1">
      <alignment horizontal="center"/>
      <protection/>
    </xf>
    <xf numFmtId="0" fontId="32" fillId="0" borderId="0" xfId="127" applyFont="1" applyBorder="1" applyAlignment="1">
      <alignment horizontal="left"/>
      <protection/>
    </xf>
    <xf numFmtId="0" fontId="53" fillId="0" borderId="0" xfId="127" applyFont="1" applyBorder="1" applyAlignment="1">
      <alignment horizontal="left" vertical="center"/>
      <protection/>
    </xf>
    <xf numFmtId="0" fontId="57" fillId="0" borderId="37" xfId="127" applyFont="1" applyBorder="1" applyAlignment="1">
      <alignment horizontal="center" vertical="center"/>
      <protection/>
    </xf>
    <xf numFmtId="0" fontId="47" fillId="0" borderId="0" xfId="127" applyFont="1" applyBorder="1" applyAlignment="1">
      <alignment horizontal="center" vertical="center"/>
      <protection/>
    </xf>
    <xf numFmtId="0" fontId="52" fillId="0" borderId="0" xfId="127" applyFont="1" applyBorder="1" applyAlignment="1">
      <alignment horizontal="center" vertical="center"/>
      <protection/>
    </xf>
    <xf numFmtId="0" fontId="54" fillId="0" borderId="37" xfId="127" applyFont="1" applyBorder="1" applyAlignment="1">
      <alignment horizontal="center" vertical="center"/>
      <protection/>
    </xf>
    <xf numFmtId="0" fontId="20" fillId="0" borderId="87" xfId="127" applyFont="1" applyBorder="1" applyAlignment="1">
      <alignment horizontal="center" vertical="top"/>
      <protection/>
    </xf>
    <xf numFmtId="0" fontId="60" fillId="0" borderId="0" xfId="127" applyFont="1" applyBorder="1" applyAlignment="1">
      <alignment horizontal="center" vertical="center"/>
      <protection/>
    </xf>
    <xf numFmtId="0" fontId="58" fillId="0" borderId="87" xfId="127" applyFont="1" applyBorder="1" applyAlignment="1">
      <alignment horizontal="center" vertical="top"/>
      <protection/>
    </xf>
    <xf numFmtId="0" fontId="53" fillId="0" borderId="83" xfId="127" applyFont="1" applyBorder="1" applyAlignment="1">
      <alignment horizontal="center" vertical="top" wrapText="1"/>
      <protection/>
    </xf>
    <xf numFmtId="0" fontId="44" fillId="0" borderId="69" xfId="127" applyFont="1" applyBorder="1" applyAlignment="1">
      <alignment horizontal="center" vertical="center"/>
      <protection/>
    </xf>
    <xf numFmtId="0" fontId="44" fillId="0" borderId="80" xfId="127" applyFont="1" applyBorder="1" applyAlignment="1">
      <alignment horizontal="center" vertical="center"/>
      <protection/>
    </xf>
    <xf numFmtId="0" fontId="51" fillId="0" borderId="87" xfId="127" applyFont="1" applyBorder="1" applyAlignment="1">
      <alignment horizontal="center" vertical="top"/>
      <protection/>
    </xf>
    <xf numFmtId="0" fontId="44" fillId="0" borderId="43" xfId="127" applyFont="1" applyBorder="1" applyAlignment="1">
      <alignment horizontal="center" vertical="center"/>
      <protection/>
    </xf>
    <xf numFmtId="0" fontId="57" fillId="0" borderId="37" xfId="127" applyFont="1" applyBorder="1" applyAlignment="1">
      <alignment horizontal="center"/>
      <protection/>
    </xf>
    <xf numFmtId="0" fontId="44" fillId="0" borderId="70" xfId="127" applyFont="1" applyBorder="1" applyAlignment="1">
      <alignment horizontal="center" vertical="center"/>
      <protection/>
    </xf>
    <xf numFmtId="0" fontId="44" fillId="0" borderId="44" xfId="127" applyFont="1" applyBorder="1" applyAlignment="1">
      <alignment horizontal="center" vertical="center"/>
      <protection/>
    </xf>
    <xf numFmtId="0" fontId="33" fillId="0" borderId="43" xfId="127" applyFont="1" applyBorder="1" applyAlignment="1">
      <alignment horizontal="center" vertical="center"/>
      <protection/>
    </xf>
    <xf numFmtId="0" fontId="64" fillId="0" borderId="88" xfId="127" applyFont="1" applyBorder="1" applyAlignment="1">
      <alignment horizontal="center" vertical="center" textRotation="90" wrapText="1"/>
      <protection/>
    </xf>
    <xf numFmtId="0" fontId="44" fillId="0" borderId="0" xfId="127" applyFont="1" applyBorder="1" applyAlignment="1">
      <alignment horizontal="left" vertical="top" wrapText="1"/>
      <protection/>
    </xf>
    <xf numFmtId="0" fontId="64" fillId="0" borderId="42" xfId="127" applyFont="1" applyBorder="1" applyAlignment="1">
      <alignment horizontal="center" vertical="center" wrapText="1"/>
      <protection/>
    </xf>
    <xf numFmtId="0" fontId="47" fillId="0" borderId="0" xfId="127" applyFont="1" applyBorder="1" applyAlignment="1">
      <alignment horizontal="center"/>
      <protection/>
    </xf>
    <xf numFmtId="0" fontId="44" fillId="0" borderId="0" xfId="127" applyFont="1" applyBorder="1" applyAlignment="1">
      <alignment horizontal="center" vertical="center"/>
      <protection/>
    </xf>
    <xf numFmtId="0" fontId="44" fillId="0" borderId="31" xfId="127" applyFont="1" applyBorder="1" applyAlignment="1">
      <alignment horizontal="center" vertical="center"/>
      <protection/>
    </xf>
    <xf numFmtId="0" fontId="44" fillId="0" borderId="42" xfId="127" applyFont="1" applyBorder="1" applyAlignment="1">
      <alignment horizontal="center" vertical="center"/>
      <protection/>
    </xf>
    <xf numFmtId="0" fontId="57" fillId="57" borderId="69" xfId="127" applyFont="1" applyFill="1" applyBorder="1" applyAlignment="1">
      <alignment horizontal="center" vertical="center"/>
      <protection/>
    </xf>
    <xf numFmtId="0" fontId="64" fillId="0" borderId="20" xfId="127" applyFont="1" applyBorder="1" applyAlignment="1">
      <alignment horizontal="center" vertical="center" textRotation="90"/>
      <protection/>
    </xf>
    <xf numFmtId="0" fontId="64" fillId="0" borderId="89" xfId="127" applyFont="1" applyBorder="1" applyAlignment="1">
      <alignment horizontal="center" vertical="center" textRotation="90"/>
      <protection/>
    </xf>
    <xf numFmtId="0" fontId="53" fillId="0" borderId="0" xfId="127" applyFont="1" applyBorder="1" applyAlignment="1">
      <alignment horizontal="center" vertical="top" wrapText="1"/>
      <protection/>
    </xf>
    <xf numFmtId="0" fontId="64" fillId="0" borderId="31" xfId="127" applyFont="1" applyBorder="1" applyAlignment="1">
      <alignment horizontal="center" vertical="center" textRotation="90" wrapText="1"/>
      <protection/>
    </xf>
    <xf numFmtId="0" fontId="64" fillId="0" borderId="58" xfId="127" applyFont="1" applyFill="1" applyBorder="1" applyAlignment="1">
      <alignment horizontal="center"/>
      <protection/>
    </xf>
    <xf numFmtId="0" fontId="57" fillId="57" borderId="58" xfId="127" applyFont="1" applyFill="1" applyBorder="1" applyAlignment="1">
      <alignment horizontal="center"/>
      <protection/>
    </xf>
    <xf numFmtId="0" fontId="57" fillId="55" borderId="58" xfId="127" applyFont="1" applyFill="1" applyBorder="1" applyAlignment="1">
      <alignment horizontal="center"/>
      <protection/>
    </xf>
    <xf numFmtId="0" fontId="59" fillId="0" borderId="89" xfId="127" applyFont="1" applyBorder="1" applyAlignment="1">
      <alignment horizontal="center" vertical="center" textRotation="90" wrapText="1"/>
      <protection/>
    </xf>
    <xf numFmtId="0" fontId="64" fillId="0" borderId="90" xfId="127" applyFont="1" applyBorder="1" applyAlignment="1">
      <alignment horizontal="center" vertical="center"/>
      <protection/>
    </xf>
    <xf numFmtId="0" fontId="64" fillId="0" borderId="91" xfId="127" applyFont="1" applyBorder="1" applyAlignment="1">
      <alignment horizontal="center" vertical="center" textRotation="90"/>
      <protection/>
    </xf>
    <xf numFmtId="0" fontId="64" fillId="0" borderId="20" xfId="127" applyFont="1" applyBorder="1" applyAlignment="1">
      <alignment horizontal="center" vertical="center" textRotation="90" wrapText="1"/>
      <protection/>
    </xf>
    <xf numFmtId="0" fontId="57" fillId="0" borderId="26" xfId="127" applyFont="1" applyBorder="1" applyAlignment="1">
      <alignment horizontal="center" vertical="center"/>
      <protection/>
    </xf>
    <xf numFmtId="0" fontId="57" fillId="54" borderId="58" xfId="127" applyFont="1" applyFill="1" applyBorder="1" applyAlignment="1">
      <alignment horizontal="center"/>
      <protection/>
    </xf>
    <xf numFmtId="0" fontId="57" fillId="55" borderId="86" xfId="127" applyFont="1" applyFill="1" applyBorder="1" applyAlignment="1">
      <alignment horizontal="center"/>
      <protection/>
    </xf>
    <xf numFmtId="0" fontId="64" fillId="0" borderId="86" xfId="127" applyFont="1" applyBorder="1" applyAlignment="1">
      <alignment horizontal="center"/>
      <protection/>
    </xf>
    <xf numFmtId="0" fontId="57" fillId="57" borderId="86" xfId="127" applyFont="1" applyFill="1" applyBorder="1" applyAlignment="1">
      <alignment horizontal="center"/>
      <protection/>
    </xf>
    <xf numFmtId="0" fontId="57" fillId="54" borderId="86" xfId="127" applyFont="1" applyFill="1" applyBorder="1" applyAlignment="1">
      <alignment horizontal="center"/>
      <protection/>
    </xf>
    <xf numFmtId="0" fontId="57" fillId="0" borderId="23" xfId="127" applyFont="1" applyBorder="1" applyAlignment="1">
      <alignment horizontal="center" vertical="center" wrapText="1"/>
      <protection/>
    </xf>
    <xf numFmtId="0" fontId="47" fillId="0" borderId="17" xfId="127" applyFont="1" applyBorder="1" applyAlignment="1">
      <alignment horizontal="center" vertical="center" wrapText="1"/>
      <protection/>
    </xf>
    <xf numFmtId="0" fontId="62" fillId="55" borderId="41" xfId="127" applyFont="1" applyFill="1" applyBorder="1" applyAlignment="1">
      <alignment horizontal="center" vertical="top" wrapText="1"/>
      <protection/>
    </xf>
    <xf numFmtId="0" fontId="62" fillId="55" borderId="67" xfId="127" applyFont="1" applyFill="1" applyBorder="1" applyAlignment="1">
      <alignment horizontal="center" vertical="top" wrapText="1"/>
      <protection/>
    </xf>
    <xf numFmtId="0" fontId="62" fillId="55" borderId="72" xfId="127" applyFont="1" applyFill="1" applyBorder="1" applyAlignment="1">
      <alignment horizontal="center" vertical="top" wrapText="1"/>
      <protection/>
    </xf>
    <xf numFmtId="0" fontId="65" fillId="55" borderId="35" xfId="127" applyFont="1" applyFill="1" applyBorder="1" applyAlignment="1">
      <alignment horizontal="center" vertical="center" wrapText="1"/>
      <protection/>
    </xf>
    <xf numFmtId="0" fontId="57" fillId="55" borderId="36" xfId="127" applyFont="1" applyFill="1" applyBorder="1" applyAlignment="1">
      <alignment horizontal="center" vertical="center" wrapText="1"/>
      <protection/>
    </xf>
    <xf numFmtId="0" fontId="57" fillId="55" borderId="28" xfId="127" applyFont="1" applyFill="1" applyBorder="1" applyAlignment="1">
      <alignment horizontal="center" vertical="center" wrapText="1"/>
      <protection/>
    </xf>
    <xf numFmtId="0" fontId="57" fillId="55" borderId="29" xfId="127" applyFont="1" applyFill="1" applyBorder="1" applyAlignment="1">
      <alignment horizontal="center" vertical="center" wrapText="1"/>
      <protection/>
    </xf>
    <xf numFmtId="0" fontId="44" fillId="0" borderId="23" xfId="127" applyFont="1" applyBorder="1" applyAlignment="1">
      <alignment horizontal="center" vertical="center" wrapText="1"/>
      <protection/>
    </xf>
    <xf numFmtId="0" fontId="65" fillId="55" borderId="58" xfId="127" applyFont="1" applyFill="1" applyBorder="1" applyAlignment="1">
      <alignment horizontal="center" wrapText="1"/>
      <protection/>
    </xf>
    <xf numFmtId="0" fontId="44" fillId="0" borderId="92" xfId="127" applyFont="1" applyBorder="1" applyAlignment="1">
      <alignment horizontal="center" vertical="center"/>
      <protection/>
    </xf>
    <xf numFmtId="0" fontId="53" fillId="0" borderId="0" xfId="127" applyFont="1" applyAlignment="1">
      <alignment horizontal="left" vertical="center"/>
      <protection/>
    </xf>
    <xf numFmtId="0" fontId="57" fillId="0" borderId="0" xfId="127" applyFont="1" applyBorder="1" applyAlignment="1">
      <alignment horizontal="left" vertical="center"/>
      <protection/>
    </xf>
    <xf numFmtId="0" fontId="57" fillId="57" borderId="75" xfId="127" applyFont="1" applyFill="1" applyBorder="1" applyAlignment="1">
      <alignment horizontal="center" vertical="center"/>
      <protection/>
    </xf>
    <xf numFmtId="0" fontId="64" fillId="0" borderId="61" xfId="127" applyFont="1" applyBorder="1" applyAlignment="1">
      <alignment horizontal="center"/>
      <protection/>
    </xf>
    <xf numFmtId="0" fontId="20" fillId="55" borderId="61" xfId="127" applyFill="1" applyBorder="1" applyAlignment="1">
      <alignment horizontal="center"/>
      <protection/>
    </xf>
    <xf numFmtId="0" fontId="57" fillId="54" borderId="61" xfId="127" applyFont="1" applyFill="1" applyBorder="1" applyAlignment="1">
      <alignment horizontal="center"/>
      <protection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ідсотковий 2" xfId="105"/>
    <cellStyle name="Вывод" xfId="106"/>
    <cellStyle name="Вычисление" xfId="107"/>
    <cellStyle name="Грошовий 2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Звичайний 2" xfId="115"/>
    <cellStyle name="Звичайний 2 2" xfId="116"/>
    <cellStyle name="Звичайний 2 3" xfId="117"/>
    <cellStyle name="Звичайний 2 4" xfId="118"/>
    <cellStyle name="Звичайний 2_Forma_plana_10" xfId="119"/>
    <cellStyle name="Звичайний 3" xfId="120"/>
    <cellStyle name="Звичайний 3 2" xfId="121"/>
    <cellStyle name="Итог" xfId="122"/>
    <cellStyle name="Контрольная ячейка" xfId="123"/>
    <cellStyle name="Название" xfId="124"/>
    <cellStyle name="Нейтральный" xfId="125"/>
    <cellStyle name="Обчислення" xfId="126"/>
    <cellStyle name="Обычный_b_g_new_spets_07_12_3" xfId="127"/>
    <cellStyle name="Обычный_b_z_05_03v" xfId="128"/>
    <cellStyle name="Підсумок" xfId="129"/>
    <cellStyle name="Плохой" xfId="130"/>
    <cellStyle name="Поганий" xfId="131"/>
    <cellStyle name="Пояснение" xfId="132"/>
    <cellStyle name="Примечание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Текст пояснення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showZeros="0" tabSelected="1" zoomScale="73" zoomScaleNormal="73" zoomScaleSheetLayoutView="73" zoomScalePageLayoutView="0" workbookViewId="0" topLeftCell="A20">
      <selection activeCell="B35" sqref="B35"/>
    </sheetView>
  </sheetViews>
  <sheetFormatPr defaultColWidth="8.8515625" defaultRowHeight="12.75"/>
  <cols>
    <col min="1" max="1" width="7.28125" style="1" customWidth="1"/>
    <col min="2" max="2" width="50.00390625" style="1" customWidth="1"/>
    <col min="3" max="5" width="4.7109375" style="2" customWidth="1"/>
    <col min="6" max="6" width="8.140625" style="1" customWidth="1"/>
    <col min="7" max="7" width="7.00390625" style="1" customWidth="1"/>
    <col min="8" max="8" width="0" style="1" hidden="1" customWidth="1"/>
    <col min="9" max="9" width="6.28125" style="1" customWidth="1"/>
    <col min="10" max="10" width="10.28125" style="1" customWidth="1"/>
    <col min="11" max="11" width="8.7109375" style="1" customWidth="1"/>
    <col min="12" max="12" width="9.421875" style="1" customWidth="1"/>
    <col min="13" max="13" width="7.421875" style="1" customWidth="1"/>
    <col min="14" max="14" width="5.421875" style="1" customWidth="1"/>
    <col min="15" max="15" width="5.28125" style="1" customWidth="1"/>
    <col min="16" max="16" width="10.140625" style="1" customWidth="1"/>
    <col min="17" max="20" width="4.7109375" style="1" customWidth="1"/>
    <col min="21" max="21" width="4.8515625" style="1" customWidth="1"/>
    <col min="22" max="22" width="5.00390625" style="1" customWidth="1"/>
    <col min="23" max="23" width="5.140625" style="1" customWidth="1"/>
    <col min="24" max="24" width="6.00390625" style="1" customWidth="1"/>
    <col min="25" max="25" width="4.421875" style="1" customWidth="1"/>
    <col min="26" max="26" width="4.8515625" style="1" customWidth="1"/>
    <col min="27" max="27" width="8.7109375" style="1" customWidth="1"/>
    <col min="28" max="31" width="2.7109375" style="1" customWidth="1"/>
    <col min="32" max="16384" width="8.8515625" style="1" customWidth="1"/>
  </cols>
  <sheetData>
    <row r="1" spans="1:23" s="5" customFormat="1" ht="15.75" customHeight="1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"/>
      <c r="V1" s="3"/>
      <c r="W1" s="4"/>
    </row>
    <row r="2" spans="1:24" s="5" customFormat="1" ht="27" customHeight="1">
      <c r="A2" s="311"/>
      <c r="B2" s="312" t="s">
        <v>1</v>
      </c>
      <c r="C2" s="313" t="s">
        <v>2</v>
      </c>
      <c r="D2" s="313"/>
      <c r="E2" s="313"/>
      <c r="F2" s="313"/>
      <c r="G2" s="311" t="s">
        <v>3</v>
      </c>
      <c r="H2" s="314" t="s">
        <v>4</v>
      </c>
      <c r="I2" s="319" t="s">
        <v>5</v>
      </c>
      <c r="J2" s="319"/>
      <c r="K2" s="319"/>
      <c r="L2" s="319"/>
      <c r="M2" s="319"/>
      <c r="N2" s="319"/>
      <c r="O2" s="319"/>
      <c r="P2" s="319"/>
      <c r="Q2" s="320" t="s">
        <v>6</v>
      </c>
      <c r="R2" s="320"/>
      <c r="S2" s="320"/>
      <c r="T2" s="320"/>
      <c r="U2" s="320"/>
      <c r="V2" s="320"/>
      <c r="W2" s="320"/>
      <c r="X2" s="320"/>
    </row>
    <row r="3" spans="1:24" s="5" customFormat="1" ht="16.5" customHeight="1">
      <c r="A3" s="311"/>
      <c r="B3" s="312"/>
      <c r="C3" s="315" t="s">
        <v>7</v>
      </c>
      <c r="D3" s="316" t="s">
        <v>8</v>
      </c>
      <c r="E3" s="316" t="s">
        <v>9</v>
      </c>
      <c r="F3" s="321" t="s">
        <v>10</v>
      </c>
      <c r="G3" s="311"/>
      <c r="H3" s="314"/>
      <c r="I3" s="322" t="s">
        <v>11</v>
      </c>
      <c r="J3" s="323" t="s">
        <v>12</v>
      </c>
      <c r="K3" s="323"/>
      <c r="L3" s="323"/>
      <c r="M3" s="323"/>
      <c r="N3" s="323"/>
      <c r="O3" s="323"/>
      <c r="P3" s="324" t="s">
        <v>13</v>
      </c>
      <c r="Q3" s="325" t="s">
        <v>14</v>
      </c>
      <c r="R3" s="325"/>
      <c r="S3" s="317" t="s">
        <v>15</v>
      </c>
      <c r="T3" s="317"/>
      <c r="U3" s="317" t="s">
        <v>16</v>
      </c>
      <c r="V3" s="317"/>
      <c r="W3" s="326" t="s">
        <v>17</v>
      </c>
      <c r="X3" s="326"/>
    </row>
    <row r="4" spans="1:24" s="5" customFormat="1" ht="18" customHeight="1">
      <c r="A4" s="311"/>
      <c r="B4" s="312"/>
      <c r="C4" s="315"/>
      <c r="D4" s="316"/>
      <c r="E4" s="316"/>
      <c r="F4" s="321"/>
      <c r="G4" s="311"/>
      <c r="H4" s="314"/>
      <c r="I4" s="322"/>
      <c r="J4" s="318" t="s">
        <v>18</v>
      </c>
      <c r="K4" s="327" t="s">
        <v>19</v>
      </c>
      <c r="L4" s="327"/>
      <c r="M4" s="327"/>
      <c r="N4" s="327"/>
      <c r="O4" s="327"/>
      <c r="P4" s="324"/>
      <c r="Q4" s="328" t="s">
        <v>20</v>
      </c>
      <c r="R4" s="328"/>
      <c r="S4" s="328"/>
      <c r="T4" s="328"/>
      <c r="U4" s="328"/>
      <c r="V4" s="328"/>
      <c r="W4" s="328"/>
      <c r="X4" s="328"/>
    </row>
    <row r="5" spans="1:24" s="5" customFormat="1" ht="30.75" customHeight="1">
      <c r="A5" s="311"/>
      <c r="B5" s="312"/>
      <c r="C5" s="315"/>
      <c r="D5" s="316"/>
      <c r="E5" s="316"/>
      <c r="F5" s="321"/>
      <c r="G5" s="311"/>
      <c r="H5" s="314"/>
      <c r="I5" s="322"/>
      <c r="J5" s="318"/>
      <c r="K5" s="329" t="s">
        <v>21</v>
      </c>
      <c r="L5" s="330" t="s">
        <v>22</v>
      </c>
      <c r="M5" s="329" t="s">
        <v>23</v>
      </c>
      <c r="N5" s="329" t="s">
        <v>24</v>
      </c>
      <c r="O5" s="329" t="s">
        <v>25</v>
      </c>
      <c r="P5" s="324"/>
      <c r="Q5" s="6" t="s">
        <v>26</v>
      </c>
      <c r="R5" s="9">
        <v>2</v>
      </c>
      <c r="S5" s="10">
        <v>1</v>
      </c>
      <c r="T5" s="9">
        <v>2</v>
      </c>
      <c r="U5" s="7" t="s">
        <v>26</v>
      </c>
      <c r="V5" s="9">
        <v>2</v>
      </c>
      <c r="W5" s="8">
        <v>1</v>
      </c>
      <c r="X5" s="11">
        <v>2</v>
      </c>
    </row>
    <row r="6" spans="1:24" s="5" customFormat="1" ht="34.5" customHeight="1">
      <c r="A6" s="311"/>
      <c r="B6" s="312"/>
      <c r="C6" s="315"/>
      <c r="D6" s="316"/>
      <c r="E6" s="316"/>
      <c r="F6" s="321"/>
      <c r="G6" s="311"/>
      <c r="H6" s="314"/>
      <c r="I6" s="322"/>
      <c r="J6" s="318"/>
      <c r="K6" s="329"/>
      <c r="L6" s="330"/>
      <c r="M6" s="329"/>
      <c r="N6" s="329"/>
      <c r="O6" s="329"/>
      <c r="P6" s="324"/>
      <c r="Q6" s="331" t="s">
        <v>27</v>
      </c>
      <c r="R6" s="331"/>
      <c r="S6" s="331"/>
      <c r="T6" s="331"/>
      <c r="U6" s="331"/>
      <c r="V6" s="331"/>
      <c r="W6" s="331"/>
      <c r="X6" s="331"/>
    </row>
    <row r="7" spans="1:24" s="5" customFormat="1" ht="24" customHeight="1">
      <c r="A7" s="311"/>
      <c r="B7" s="312"/>
      <c r="C7" s="315"/>
      <c r="D7" s="316"/>
      <c r="E7" s="316"/>
      <c r="F7" s="321"/>
      <c r="G7" s="311"/>
      <c r="H7" s="314"/>
      <c r="I7" s="322"/>
      <c r="J7" s="318"/>
      <c r="K7" s="329"/>
      <c r="L7" s="330"/>
      <c r="M7" s="329"/>
      <c r="N7" s="329"/>
      <c r="O7" s="329"/>
      <c r="P7" s="324"/>
      <c r="Q7" s="297">
        <v>24</v>
      </c>
      <c r="R7" s="298">
        <v>16</v>
      </c>
      <c r="S7" s="299">
        <v>24</v>
      </c>
      <c r="T7" s="298">
        <v>16</v>
      </c>
      <c r="U7" s="299">
        <v>25</v>
      </c>
      <c r="V7" s="298">
        <v>17</v>
      </c>
      <c r="W7" s="300">
        <v>25</v>
      </c>
      <c r="X7" s="301">
        <v>17</v>
      </c>
    </row>
    <row r="8" spans="1:24" s="30" customFormat="1" ht="13.5" customHeight="1">
      <c r="A8" s="12">
        <v>1</v>
      </c>
      <c r="B8" s="12">
        <v>2</v>
      </c>
      <c r="C8" s="13">
        <v>3</v>
      </c>
      <c r="D8" s="14">
        <v>4</v>
      </c>
      <c r="E8" s="14">
        <v>5</v>
      </c>
      <c r="F8" s="15">
        <v>7</v>
      </c>
      <c r="G8" s="16">
        <v>8</v>
      </c>
      <c r="H8" s="17" t="s">
        <v>28</v>
      </c>
      <c r="I8" s="18" t="s">
        <v>29</v>
      </c>
      <c r="J8" s="19">
        <v>10</v>
      </c>
      <c r="K8" s="20">
        <v>11</v>
      </c>
      <c r="L8" s="19">
        <v>12</v>
      </c>
      <c r="M8" s="19">
        <v>13</v>
      </c>
      <c r="N8" s="19">
        <v>14</v>
      </c>
      <c r="O8" s="21" t="s">
        <v>30</v>
      </c>
      <c r="P8" s="22">
        <v>16</v>
      </c>
      <c r="Q8" s="23" t="s">
        <v>31</v>
      </c>
      <c r="R8" s="24" t="s">
        <v>32</v>
      </c>
      <c r="S8" s="25">
        <v>19</v>
      </c>
      <c r="T8" s="26">
        <v>20</v>
      </c>
      <c r="U8" s="27" t="s">
        <v>33</v>
      </c>
      <c r="V8" s="24" t="s">
        <v>34</v>
      </c>
      <c r="W8" s="28">
        <v>23</v>
      </c>
      <c r="X8" s="29">
        <v>24</v>
      </c>
    </row>
    <row r="9" spans="1:24" s="30" customFormat="1" ht="0.75" customHeight="1" hidden="1">
      <c r="A9" s="336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2"/>
      <c r="X9" s="33"/>
    </row>
    <row r="10" spans="1:24" s="30" customFormat="1" ht="9.75" customHeight="1" hidden="1">
      <c r="A10" s="31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5"/>
      <c r="X10" s="36"/>
    </row>
    <row r="11" spans="1:25" s="38" customFormat="1" ht="18.75" customHeight="1">
      <c r="A11" s="337" t="s">
        <v>35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144"/>
      <c r="X11" s="145"/>
      <c r="Y11" s="37"/>
    </row>
    <row r="12" spans="1:25" s="38" customFormat="1" ht="18.75" customHeight="1">
      <c r="A12" s="332" t="s">
        <v>36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144"/>
      <c r="X12" s="145"/>
      <c r="Y12" s="37"/>
    </row>
    <row r="13" spans="1:25" s="38" customFormat="1" ht="19.5" customHeight="1">
      <c r="A13" s="146"/>
      <c r="B13" s="147" t="s">
        <v>37</v>
      </c>
      <c r="C13" s="148">
        <v>3</v>
      </c>
      <c r="D13" s="149">
        <v>1.2</v>
      </c>
      <c r="E13" s="149"/>
      <c r="F13" s="149"/>
      <c r="G13" s="150">
        <v>8</v>
      </c>
      <c r="H13" s="149"/>
      <c r="I13" s="149">
        <f>G13*30</f>
        <v>240</v>
      </c>
      <c r="J13" s="151" t="s">
        <v>38</v>
      </c>
      <c r="K13" s="152" t="s">
        <v>39</v>
      </c>
      <c r="L13" s="152" t="s">
        <v>40</v>
      </c>
      <c r="M13" s="152"/>
      <c r="N13" s="152"/>
      <c r="O13" s="152"/>
      <c r="P13" s="153" t="s">
        <v>41</v>
      </c>
      <c r="Q13" s="154">
        <v>3</v>
      </c>
      <c r="R13" s="155">
        <v>3</v>
      </c>
      <c r="S13" s="154">
        <v>3</v>
      </c>
      <c r="T13" s="155"/>
      <c r="U13" s="154"/>
      <c r="V13" s="155"/>
      <c r="W13" s="154"/>
      <c r="X13" s="155"/>
      <c r="Y13" s="37"/>
    </row>
    <row r="14" spans="1:25" s="38" customFormat="1" ht="19.5" customHeight="1">
      <c r="A14" s="146"/>
      <c r="B14" s="147" t="s">
        <v>42</v>
      </c>
      <c r="C14" s="148"/>
      <c r="D14" s="149">
        <v>3</v>
      </c>
      <c r="E14" s="149"/>
      <c r="F14" s="149"/>
      <c r="G14" s="150">
        <v>3</v>
      </c>
      <c r="H14" s="149"/>
      <c r="I14" s="149">
        <v>90</v>
      </c>
      <c r="J14" s="151" t="s">
        <v>43</v>
      </c>
      <c r="K14" s="152" t="s">
        <v>44</v>
      </c>
      <c r="L14" s="152"/>
      <c r="M14" s="152" t="s">
        <v>45</v>
      </c>
      <c r="N14" s="152"/>
      <c r="O14" s="152"/>
      <c r="P14" s="153" t="s">
        <v>46</v>
      </c>
      <c r="Q14" s="154"/>
      <c r="R14" s="155"/>
      <c r="S14" s="154">
        <v>1.5</v>
      </c>
      <c r="T14" s="155"/>
      <c r="U14" s="154"/>
      <c r="V14" s="155"/>
      <c r="W14" s="154"/>
      <c r="X14" s="155"/>
      <c r="Y14" s="37"/>
    </row>
    <row r="15" spans="1:25" s="38" customFormat="1" ht="19.5" customHeight="1">
      <c r="A15" s="146"/>
      <c r="B15" s="147" t="s">
        <v>47</v>
      </c>
      <c r="C15" s="148">
        <v>2</v>
      </c>
      <c r="D15" s="149">
        <v>1</v>
      </c>
      <c r="E15" s="149"/>
      <c r="F15" s="149"/>
      <c r="G15" s="150">
        <v>6</v>
      </c>
      <c r="H15" s="149"/>
      <c r="I15" s="149">
        <v>180</v>
      </c>
      <c r="J15" s="151" t="s">
        <v>48</v>
      </c>
      <c r="K15" s="152" t="s">
        <v>49</v>
      </c>
      <c r="L15" s="152"/>
      <c r="M15" s="152" t="s">
        <v>44</v>
      </c>
      <c r="N15" s="152"/>
      <c r="O15" s="152"/>
      <c r="P15" s="153" t="s">
        <v>50</v>
      </c>
      <c r="Q15" s="154">
        <v>2</v>
      </c>
      <c r="R15" s="155">
        <v>1</v>
      </c>
      <c r="S15" s="154"/>
      <c r="T15" s="155"/>
      <c r="U15" s="154"/>
      <c r="V15" s="155"/>
      <c r="W15" s="154"/>
      <c r="X15" s="155"/>
      <c r="Y15" s="37"/>
    </row>
    <row r="16" spans="1:25" s="38" customFormat="1" ht="33.75" customHeight="1">
      <c r="A16" s="146"/>
      <c r="B16" s="156" t="s">
        <v>51</v>
      </c>
      <c r="C16" s="148"/>
      <c r="D16" s="149">
        <v>2</v>
      </c>
      <c r="E16" s="149"/>
      <c r="F16" s="149"/>
      <c r="G16" s="150">
        <v>3</v>
      </c>
      <c r="H16" s="149"/>
      <c r="I16" s="149">
        <v>90</v>
      </c>
      <c r="J16" s="151" t="s">
        <v>43</v>
      </c>
      <c r="K16" s="152" t="s">
        <v>44</v>
      </c>
      <c r="L16" s="152"/>
      <c r="M16" s="152" t="s">
        <v>45</v>
      </c>
      <c r="N16" s="152"/>
      <c r="O16" s="152"/>
      <c r="P16" s="153" t="s">
        <v>46</v>
      </c>
      <c r="Q16" s="154"/>
      <c r="R16" s="155">
        <v>1.5</v>
      </c>
      <c r="S16" s="154"/>
      <c r="T16" s="155"/>
      <c r="U16" s="154"/>
      <c r="V16" s="155"/>
      <c r="W16" s="154"/>
      <c r="X16" s="155"/>
      <c r="Y16" s="37"/>
    </row>
    <row r="17" spans="1:25" s="38" customFormat="1" ht="19.5" customHeight="1">
      <c r="A17" s="146"/>
      <c r="B17" s="147" t="s">
        <v>52</v>
      </c>
      <c r="C17" s="148"/>
      <c r="D17" s="149">
        <v>1</v>
      </c>
      <c r="E17" s="149"/>
      <c r="F17" s="149"/>
      <c r="G17" s="150">
        <v>3</v>
      </c>
      <c r="H17" s="149"/>
      <c r="I17" s="149">
        <v>90</v>
      </c>
      <c r="J17" s="151" t="s">
        <v>43</v>
      </c>
      <c r="K17" s="152" t="s">
        <v>44</v>
      </c>
      <c r="L17" s="152"/>
      <c r="M17" s="152" t="s">
        <v>45</v>
      </c>
      <c r="N17" s="152"/>
      <c r="O17" s="152"/>
      <c r="P17" s="153" t="s">
        <v>46</v>
      </c>
      <c r="Q17" s="154">
        <v>1.5</v>
      </c>
      <c r="R17" s="155"/>
      <c r="S17" s="154"/>
      <c r="T17" s="155"/>
      <c r="U17" s="154"/>
      <c r="V17" s="155"/>
      <c r="W17" s="154"/>
      <c r="X17" s="155"/>
      <c r="Y17" s="37"/>
    </row>
    <row r="18" spans="1:24" ht="17.25" customHeight="1">
      <c r="A18" s="333" t="s">
        <v>53</v>
      </c>
      <c r="B18" s="333"/>
      <c r="C18" s="157"/>
      <c r="D18" s="158"/>
      <c r="E18" s="158"/>
      <c r="F18" s="158"/>
      <c r="G18" s="158">
        <v>23</v>
      </c>
      <c r="H18" s="158">
        <f>SUM(H7:H17)</f>
        <v>0</v>
      </c>
      <c r="I18" s="158">
        <v>690</v>
      </c>
      <c r="J18" s="158" t="s">
        <v>54</v>
      </c>
      <c r="K18" s="158" t="s">
        <v>55</v>
      </c>
      <c r="L18" s="158" t="s">
        <v>40</v>
      </c>
      <c r="M18" s="158" t="s">
        <v>56</v>
      </c>
      <c r="N18" s="158"/>
      <c r="O18" s="158"/>
      <c r="P18" s="158" t="s">
        <v>57</v>
      </c>
      <c r="Q18" s="158">
        <f aca="true" t="shared" si="0" ref="Q18:X18">SUM(Q7,Q8,Q9,Q10,Q11,Q14,Q15,Q16,Q17)</f>
        <v>27.5</v>
      </c>
      <c r="R18" s="158">
        <f t="shared" si="0"/>
        <v>18.5</v>
      </c>
      <c r="S18" s="158">
        <f t="shared" si="0"/>
        <v>44.5</v>
      </c>
      <c r="T18" s="158">
        <f t="shared" si="0"/>
        <v>36</v>
      </c>
      <c r="U18" s="158">
        <f t="shared" si="0"/>
        <v>25</v>
      </c>
      <c r="V18" s="158">
        <f t="shared" si="0"/>
        <v>17</v>
      </c>
      <c r="W18" s="158">
        <f t="shared" si="0"/>
        <v>48</v>
      </c>
      <c r="X18" s="158">
        <f t="shared" si="0"/>
        <v>41</v>
      </c>
    </row>
    <row r="19" spans="1:25" s="38" customFormat="1" ht="17.25" customHeight="1">
      <c r="A19" s="332" t="s">
        <v>58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144"/>
      <c r="X19" s="145"/>
      <c r="Y19" s="37"/>
    </row>
    <row r="20" spans="1:25" s="38" customFormat="1" ht="31.5" customHeight="1">
      <c r="A20" s="146" t="s">
        <v>59</v>
      </c>
      <c r="B20" s="156" t="s">
        <v>60</v>
      </c>
      <c r="C20" s="148"/>
      <c r="D20" s="149">
        <v>3</v>
      </c>
      <c r="E20" s="149"/>
      <c r="F20" s="149"/>
      <c r="G20" s="150">
        <v>3</v>
      </c>
      <c r="H20" s="149"/>
      <c r="I20" s="152">
        <f>G20*30</f>
        <v>90</v>
      </c>
      <c r="J20" s="151" t="s">
        <v>43</v>
      </c>
      <c r="K20" s="152" t="s">
        <v>44</v>
      </c>
      <c r="L20" s="152"/>
      <c r="M20" s="152" t="s">
        <v>45</v>
      </c>
      <c r="N20" s="152"/>
      <c r="O20" s="152"/>
      <c r="P20" s="153" t="s">
        <v>46</v>
      </c>
      <c r="Q20" s="154"/>
      <c r="R20" s="155"/>
      <c r="S20" s="154">
        <v>1.5</v>
      </c>
      <c r="T20" s="155"/>
      <c r="U20" s="154"/>
      <c r="V20" s="155"/>
      <c r="W20" s="154"/>
      <c r="X20" s="155"/>
      <c r="Y20" s="37"/>
    </row>
    <row r="21" spans="1:25" s="38" customFormat="1" ht="19.5" customHeight="1">
      <c r="A21" s="146" t="s">
        <v>59</v>
      </c>
      <c r="B21" s="156" t="s">
        <v>61</v>
      </c>
      <c r="C21" s="148"/>
      <c r="D21" s="149"/>
      <c r="E21" s="149"/>
      <c r="F21" s="149"/>
      <c r="G21" s="150"/>
      <c r="H21" s="149"/>
      <c r="I21" s="152"/>
      <c r="J21" s="159"/>
      <c r="K21" s="152"/>
      <c r="L21" s="152"/>
      <c r="M21" s="152"/>
      <c r="N21" s="152"/>
      <c r="O21" s="152"/>
      <c r="P21" s="153"/>
      <c r="Q21" s="154"/>
      <c r="R21" s="155"/>
      <c r="S21" s="154"/>
      <c r="T21" s="155"/>
      <c r="U21" s="154"/>
      <c r="V21" s="155"/>
      <c r="W21" s="154"/>
      <c r="X21" s="155"/>
      <c r="Y21" s="37"/>
    </row>
    <row r="22" spans="1:25" s="38" customFormat="1" ht="19.5" customHeight="1">
      <c r="A22" s="160" t="s">
        <v>59</v>
      </c>
      <c r="B22" s="161" t="s">
        <v>62</v>
      </c>
      <c r="C22" s="148"/>
      <c r="D22" s="149">
        <v>4</v>
      </c>
      <c r="E22" s="149"/>
      <c r="F22" s="149"/>
      <c r="G22" s="150">
        <v>3</v>
      </c>
      <c r="H22" s="149"/>
      <c r="I22" s="152">
        <v>90</v>
      </c>
      <c r="J22" s="162" t="s">
        <v>43</v>
      </c>
      <c r="K22" s="152" t="s">
        <v>44</v>
      </c>
      <c r="L22" s="152"/>
      <c r="M22" s="152" t="s">
        <v>45</v>
      </c>
      <c r="N22" s="152"/>
      <c r="O22" s="152"/>
      <c r="P22" s="153" t="s">
        <v>46</v>
      </c>
      <c r="Q22" s="154"/>
      <c r="R22" s="155"/>
      <c r="S22" s="154"/>
      <c r="T22" s="155">
        <v>1.5</v>
      </c>
      <c r="U22" s="154"/>
      <c r="V22" s="155"/>
      <c r="W22" s="154"/>
      <c r="X22" s="155"/>
      <c r="Y22" s="37"/>
    </row>
    <row r="23" spans="1:25" s="38" customFormat="1" ht="18" customHeight="1">
      <c r="A23" s="163" t="s">
        <v>59</v>
      </c>
      <c r="B23" s="164" t="s">
        <v>63</v>
      </c>
      <c r="C23" s="165"/>
      <c r="D23" s="166"/>
      <c r="E23" s="166"/>
      <c r="F23" s="166"/>
      <c r="G23" s="167"/>
      <c r="H23" s="166"/>
      <c r="I23" s="168"/>
      <c r="J23" s="169"/>
      <c r="K23" s="168"/>
      <c r="L23" s="168"/>
      <c r="M23" s="168"/>
      <c r="N23" s="168"/>
      <c r="O23" s="168"/>
      <c r="P23" s="170"/>
      <c r="Q23" s="171"/>
      <c r="R23" s="172"/>
      <c r="S23" s="171"/>
      <c r="T23" s="172"/>
      <c r="U23" s="171"/>
      <c r="V23" s="172"/>
      <c r="W23" s="171"/>
      <c r="X23" s="172"/>
      <c r="Y23" s="37"/>
    </row>
    <row r="24" spans="1:24" ht="17.25" customHeight="1">
      <c r="A24" s="333" t="s">
        <v>53</v>
      </c>
      <c r="B24" s="333"/>
      <c r="C24" s="157"/>
      <c r="D24" s="158"/>
      <c r="E24" s="158"/>
      <c r="F24" s="158"/>
      <c r="G24" s="158">
        <v>6</v>
      </c>
      <c r="H24" s="158"/>
      <c r="I24" s="158">
        <v>180</v>
      </c>
      <c r="J24" s="158" t="s">
        <v>64</v>
      </c>
      <c r="K24" s="158" t="s">
        <v>65</v>
      </c>
      <c r="L24" s="158"/>
      <c r="M24" s="158" t="s">
        <v>66</v>
      </c>
      <c r="N24" s="158"/>
      <c r="O24" s="158"/>
      <c r="P24" s="158" t="s">
        <v>67</v>
      </c>
      <c r="Q24" s="158"/>
      <c r="R24" s="158"/>
      <c r="S24" s="158"/>
      <c r="T24" s="158"/>
      <c r="U24" s="158">
        <f>SUM(U12,U13,U14,U15,U16,U19,U20,U21,U22)</f>
        <v>0</v>
      </c>
      <c r="V24" s="158">
        <f>SUM(V12,V13,V14,V15,V16,V19,V20,V21,V22)</f>
        <v>0</v>
      </c>
      <c r="W24" s="158">
        <f>SUM(W12,W13,W14,W15,W16,W19,W20,W21,W22)</f>
        <v>0</v>
      </c>
      <c r="X24" s="158">
        <f>SUM(X12,X13,X14,X15,X16,X19,X20,X21,X22)</f>
        <v>0</v>
      </c>
    </row>
    <row r="25" spans="1:24" ht="23.25" customHeight="1">
      <c r="A25" s="334" t="s">
        <v>68</v>
      </c>
      <c r="B25" s="334"/>
      <c r="C25" s="157"/>
      <c r="D25" s="158"/>
      <c r="E25" s="158"/>
      <c r="F25" s="158"/>
      <c r="G25" s="158">
        <v>29</v>
      </c>
      <c r="H25" s="158">
        <f>SUM(H13:H23)</f>
        <v>0</v>
      </c>
      <c r="I25" s="158">
        <v>870</v>
      </c>
      <c r="J25" s="158" t="s">
        <v>69</v>
      </c>
      <c r="K25" s="158" t="s">
        <v>40</v>
      </c>
      <c r="L25" s="158" t="s">
        <v>40</v>
      </c>
      <c r="M25" s="158" t="s">
        <v>70</v>
      </c>
      <c r="N25" s="158">
        <f>SUM(N13:N23)</f>
        <v>0</v>
      </c>
      <c r="O25" s="158">
        <f>SUM(O13:O23)</f>
        <v>0</v>
      </c>
      <c r="P25" s="158" t="s">
        <v>71</v>
      </c>
      <c r="Q25" s="158">
        <f aca="true" t="shared" si="1" ref="Q25:X25">SUM(Q13,Q14,Q15,Q16,Q17,Q20,Q21,Q22,Q23)</f>
        <v>6.5</v>
      </c>
      <c r="R25" s="158">
        <f t="shared" si="1"/>
        <v>5.5</v>
      </c>
      <c r="S25" s="158">
        <f t="shared" si="1"/>
        <v>6</v>
      </c>
      <c r="T25" s="158">
        <f t="shared" si="1"/>
        <v>1.5</v>
      </c>
      <c r="U25" s="158">
        <f t="shared" si="1"/>
        <v>0</v>
      </c>
      <c r="V25" s="158">
        <f t="shared" si="1"/>
        <v>0</v>
      </c>
      <c r="W25" s="158">
        <f t="shared" si="1"/>
        <v>0</v>
      </c>
      <c r="X25" s="158">
        <f t="shared" si="1"/>
        <v>0</v>
      </c>
    </row>
    <row r="26" spans="1:24" s="30" customFormat="1" ht="16.5" customHeight="1">
      <c r="A26" s="335" t="s">
        <v>72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  <row r="27" spans="1:25" s="38" customFormat="1" ht="18.75" customHeight="1">
      <c r="A27" s="332" t="s">
        <v>73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144"/>
      <c r="X27" s="145"/>
      <c r="Y27" s="37"/>
    </row>
    <row r="28" spans="1:24" s="30" customFormat="1" ht="14.25" customHeight="1">
      <c r="A28" s="146"/>
      <c r="B28" s="173" t="s">
        <v>74</v>
      </c>
      <c r="C28" s="174">
        <v>4</v>
      </c>
      <c r="D28" s="175">
        <v>3</v>
      </c>
      <c r="E28" s="175"/>
      <c r="F28" s="176"/>
      <c r="G28" s="177">
        <v>6</v>
      </c>
      <c r="H28" s="178">
        <v>3.5</v>
      </c>
      <c r="I28" s="179">
        <v>180</v>
      </c>
      <c r="J28" s="180" t="s">
        <v>48</v>
      </c>
      <c r="K28" s="181" t="s">
        <v>65</v>
      </c>
      <c r="L28" s="181" t="s">
        <v>39</v>
      </c>
      <c r="M28" s="182"/>
      <c r="N28" s="181"/>
      <c r="O28" s="181"/>
      <c r="P28" s="183" t="s">
        <v>50</v>
      </c>
      <c r="Q28" s="184"/>
      <c r="R28" s="185"/>
      <c r="S28" s="186">
        <v>2</v>
      </c>
      <c r="T28" s="187">
        <v>1</v>
      </c>
      <c r="U28" s="188"/>
      <c r="V28" s="189"/>
      <c r="W28" s="190"/>
      <c r="X28" s="191"/>
    </row>
    <row r="29" spans="1:25" s="30" customFormat="1" ht="18.75" customHeight="1">
      <c r="A29" s="146"/>
      <c r="B29" s="192" t="s">
        <v>178</v>
      </c>
      <c r="C29" s="193">
        <v>4</v>
      </c>
      <c r="D29" s="194"/>
      <c r="E29" s="175"/>
      <c r="F29" s="193"/>
      <c r="G29" s="195">
        <v>6</v>
      </c>
      <c r="H29" s="196">
        <v>3.5</v>
      </c>
      <c r="I29" s="179">
        <v>180</v>
      </c>
      <c r="J29" s="180" t="s">
        <v>75</v>
      </c>
      <c r="K29" s="181" t="s">
        <v>43</v>
      </c>
      <c r="L29" s="181" t="s">
        <v>44</v>
      </c>
      <c r="M29" s="182"/>
      <c r="N29" s="181"/>
      <c r="O29" s="181"/>
      <c r="P29" s="197" t="s">
        <v>76</v>
      </c>
      <c r="Q29" s="184"/>
      <c r="R29" s="198"/>
      <c r="S29" s="199"/>
      <c r="T29" s="200">
        <v>3.5</v>
      </c>
      <c r="U29" s="148"/>
      <c r="V29" s="196"/>
      <c r="W29" s="201"/>
      <c r="X29" s="202"/>
      <c r="Y29" s="39"/>
    </row>
    <row r="30" spans="1:24" ht="15.75">
      <c r="A30" s="333" t="s">
        <v>53</v>
      </c>
      <c r="B30" s="333"/>
      <c r="C30" s="157"/>
      <c r="D30" s="158"/>
      <c r="E30" s="158"/>
      <c r="F30" s="158"/>
      <c r="G30" s="158">
        <v>12</v>
      </c>
      <c r="H30" s="158"/>
      <c r="I30" s="158">
        <v>360</v>
      </c>
      <c r="J30" s="158" t="s">
        <v>77</v>
      </c>
      <c r="K30" s="158" t="s">
        <v>78</v>
      </c>
      <c r="L30" s="158" t="s">
        <v>49</v>
      </c>
      <c r="M30" s="158"/>
      <c r="N30" s="158"/>
      <c r="O30" s="158"/>
      <c r="P30" s="158" t="s">
        <v>79</v>
      </c>
      <c r="Q30" s="158"/>
      <c r="R30" s="158"/>
      <c r="S30" s="158"/>
      <c r="T30" s="158"/>
      <c r="U30" s="158">
        <f>SUM(U18,U19,U20,U21,U22,U25,U26,U27,U28)</f>
        <v>25</v>
      </c>
      <c r="V30" s="158">
        <f>SUM(V18,V19,V20,V21,V22,V25,V26,V27,V28)</f>
        <v>17</v>
      </c>
      <c r="W30" s="158">
        <f>SUM(W18,W19,W20,W21,W22,W25,W26,W27,W28)</f>
        <v>48</v>
      </c>
      <c r="X30" s="158">
        <f>SUM(X18,X19,X20,X21,X22,X25,X26,X27,X28)</f>
        <v>41</v>
      </c>
    </row>
    <row r="31" spans="1:25" s="38" customFormat="1" ht="18.75" customHeight="1">
      <c r="A31" s="332" t="s">
        <v>80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144"/>
      <c r="X31" s="145"/>
      <c r="Y31" s="37"/>
    </row>
    <row r="32" spans="1:25" s="30" customFormat="1" ht="21" customHeight="1">
      <c r="A32" s="146" t="s">
        <v>81</v>
      </c>
      <c r="B32" s="203" t="s">
        <v>179</v>
      </c>
      <c r="C32" s="204"/>
      <c r="D32" s="194">
        <v>1</v>
      </c>
      <c r="E32" s="175"/>
      <c r="F32" s="204"/>
      <c r="G32" s="195">
        <v>3</v>
      </c>
      <c r="H32" s="196"/>
      <c r="I32" s="179">
        <v>90</v>
      </c>
      <c r="J32" s="151" t="s">
        <v>43</v>
      </c>
      <c r="K32" s="152" t="s">
        <v>44</v>
      </c>
      <c r="L32" s="152" t="s">
        <v>45</v>
      </c>
      <c r="M32" s="205"/>
      <c r="N32" s="152"/>
      <c r="O32" s="152"/>
      <c r="P32" s="206" t="s">
        <v>46</v>
      </c>
      <c r="Q32" s="207">
        <v>1.5</v>
      </c>
      <c r="R32" s="208"/>
      <c r="S32" s="154"/>
      <c r="T32" s="155"/>
      <c r="U32" s="148"/>
      <c r="V32" s="196"/>
      <c r="W32" s="209"/>
      <c r="X32" s="202"/>
      <c r="Y32" s="39"/>
    </row>
    <row r="33" spans="1:25" s="30" customFormat="1" ht="21" customHeight="1">
      <c r="A33" s="146" t="s">
        <v>81</v>
      </c>
      <c r="B33" s="210" t="s">
        <v>187</v>
      </c>
      <c r="C33" s="204"/>
      <c r="D33" s="194"/>
      <c r="E33" s="175"/>
      <c r="F33" s="204"/>
      <c r="G33" s="195"/>
      <c r="H33" s="196"/>
      <c r="I33" s="179"/>
      <c r="J33" s="151"/>
      <c r="K33" s="152"/>
      <c r="L33" s="152"/>
      <c r="M33" s="205"/>
      <c r="N33" s="152"/>
      <c r="O33" s="152"/>
      <c r="P33" s="206"/>
      <c r="Q33" s="207"/>
      <c r="R33" s="208"/>
      <c r="S33" s="154"/>
      <c r="T33" s="155"/>
      <c r="U33" s="148"/>
      <c r="V33" s="196"/>
      <c r="W33" s="209"/>
      <c r="X33" s="202"/>
      <c r="Y33" s="39"/>
    </row>
    <row r="34" spans="1:25" s="30" customFormat="1" ht="21" customHeight="1">
      <c r="A34" s="146" t="s">
        <v>81</v>
      </c>
      <c r="B34" s="210" t="s">
        <v>186</v>
      </c>
      <c r="C34" s="204"/>
      <c r="D34" s="194"/>
      <c r="E34" s="175"/>
      <c r="F34" s="204"/>
      <c r="G34" s="195"/>
      <c r="H34" s="196"/>
      <c r="I34" s="179"/>
      <c r="J34" s="151"/>
      <c r="K34" s="152"/>
      <c r="L34" s="152"/>
      <c r="M34" s="205"/>
      <c r="N34" s="152"/>
      <c r="O34" s="152"/>
      <c r="P34" s="206"/>
      <c r="Q34" s="207"/>
      <c r="R34" s="208"/>
      <c r="S34" s="154"/>
      <c r="T34" s="155"/>
      <c r="U34" s="148"/>
      <c r="V34" s="196"/>
      <c r="W34" s="209"/>
      <c r="X34" s="202"/>
      <c r="Y34" s="39"/>
    </row>
    <row r="35" spans="1:25" s="30" customFormat="1" ht="21" customHeight="1">
      <c r="A35" s="146" t="s">
        <v>81</v>
      </c>
      <c r="B35" s="210" t="s">
        <v>185</v>
      </c>
      <c r="C35" s="204"/>
      <c r="D35" s="194"/>
      <c r="E35" s="175"/>
      <c r="F35" s="204"/>
      <c r="G35" s="195"/>
      <c r="H35" s="196"/>
      <c r="I35" s="179"/>
      <c r="J35" s="151"/>
      <c r="K35" s="152"/>
      <c r="L35" s="152"/>
      <c r="M35" s="205"/>
      <c r="N35" s="152"/>
      <c r="O35" s="152"/>
      <c r="P35" s="206"/>
      <c r="Q35" s="207"/>
      <c r="R35" s="208"/>
      <c r="S35" s="154"/>
      <c r="T35" s="155"/>
      <c r="U35" s="148"/>
      <c r="V35" s="196"/>
      <c r="W35" s="209"/>
      <c r="X35" s="202"/>
      <c r="Y35" s="39"/>
    </row>
    <row r="36" spans="1:25" s="30" customFormat="1" ht="18" customHeight="1">
      <c r="A36" s="146" t="s">
        <v>81</v>
      </c>
      <c r="B36" s="210" t="s">
        <v>180</v>
      </c>
      <c r="C36" s="211"/>
      <c r="D36" s="212"/>
      <c r="E36" s="149"/>
      <c r="F36" s="211"/>
      <c r="G36" s="195"/>
      <c r="H36" s="196"/>
      <c r="I36" s="179"/>
      <c r="J36" s="151"/>
      <c r="K36" s="152"/>
      <c r="L36" s="152"/>
      <c r="M36" s="205"/>
      <c r="N36" s="152"/>
      <c r="O36" s="152"/>
      <c r="P36" s="213"/>
      <c r="Q36" s="214"/>
      <c r="R36" s="208"/>
      <c r="S36" s="154"/>
      <c r="T36" s="155"/>
      <c r="U36" s="148"/>
      <c r="V36" s="196"/>
      <c r="W36" s="209"/>
      <c r="X36" s="202"/>
      <c r="Y36" s="39"/>
    </row>
    <row r="37" spans="1:25" s="30" customFormat="1" ht="30" customHeight="1">
      <c r="A37" s="146"/>
      <c r="B37" s="203" t="s">
        <v>82</v>
      </c>
      <c r="C37" s="211"/>
      <c r="D37" s="212">
        <v>2</v>
      </c>
      <c r="E37" s="149"/>
      <c r="F37" s="211"/>
      <c r="G37" s="195">
        <v>3</v>
      </c>
      <c r="H37" s="215"/>
      <c r="I37" s="179">
        <v>90</v>
      </c>
      <c r="J37" s="151" t="s">
        <v>43</v>
      </c>
      <c r="K37" s="152" t="s">
        <v>44</v>
      </c>
      <c r="L37" s="152" t="s">
        <v>45</v>
      </c>
      <c r="M37" s="205"/>
      <c r="N37" s="152"/>
      <c r="O37" s="152"/>
      <c r="P37" s="213" t="s">
        <v>46</v>
      </c>
      <c r="Q37" s="214"/>
      <c r="R37" s="216">
        <v>1.5</v>
      </c>
      <c r="S37" s="154"/>
      <c r="T37" s="155"/>
      <c r="U37" s="148"/>
      <c r="V37" s="196"/>
      <c r="W37" s="209"/>
      <c r="X37" s="202"/>
      <c r="Y37" s="39"/>
    </row>
    <row r="38" spans="1:25" s="30" customFormat="1" ht="21" customHeight="1">
      <c r="A38" s="342" t="s">
        <v>53</v>
      </c>
      <c r="B38" s="342"/>
      <c r="C38" s="217"/>
      <c r="D38" s="218"/>
      <c r="E38" s="218"/>
      <c r="F38" s="219">
        <f>COUNT("#REF!)")</f>
        <v>0</v>
      </c>
      <c r="G38" s="220">
        <v>6</v>
      </c>
      <c r="H38" s="220">
        <f>SUM(H27:H36)</f>
        <v>7</v>
      </c>
      <c r="I38" s="220">
        <v>180</v>
      </c>
      <c r="J38" s="221" t="s">
        <v>64</v>
      </c>
      <c r="K38" s="221" t="s">
        <v>65</v>
      </c>
      <c r="L38" s="221" t="s">
        <v>66</v>
      </c>
      <c r="M38" s="221">
        <f>SUM(M27:M36)</f>
        <v>0</v>
      </c>
      <c r="N38" s="221">
        <f>SUM(N27:N36)</f>
        <v>0</v>
      </c>
      <c r="O38" s="221">
        <f>SUM(O27:O36)</f>
        <v>0</v>
      </c>
      <c r="P38" s="221" t="s">
        <v>67</v>
      </c>
      <c r="Q38" s="222">
        <f>SUM(Q27,Q28,Q31,Q32,Q36)</f>
        <v>1.5</v>
      </c>
      <c r="R38" s="223">
        <f>SUM(R27,R28,R31,R32,R36)</f>
        <v>0</v>
      </c>
      <c r="S38" s="224"/>
      <c r="T38" s="225"/>
      <c r="U38" s="222">
        <f>SUM(U27,U28,U31,U32,U36)</f>
        <v>0</v>
      </c>
      <c r="V38" s="222">
        <f>SUM(V27,V28,V31,V32,V36)</f>
        <v>0</v>
      </c>
      <c r="W38" s="222">
        <f>SUM(W27,W28,W31,W32,W36)</f>
        <v>0</v>
      </c>
      <c r="X38" s="222">
        <f>SUM(X27,X28,X31,X32,X36)</f>
        <v>0</v>
      </c>
      <c r="Y38" s="39"/>
    </row>
    <row r="39" spans="1:25" s="30" customFormat="1" ht="15" customHeight="1">
      <c r="A39" s="338" t="s">
        <v>83</v>
      </c>
      <c r="B39" s="338"/>
      <c r="C39" s="217"/>
      <c r="D39" s="218"/>
      <c r="E39" s="218"/>
      <c r="F39" s="219">
        <f>COUNT("#REF!)")</f>
        <v>0</v>
      </c>
      <c r="G39" s="220">
        <v>18</v>
      </c>
      <c r="H39" s="220">
        <f>SUM(H28:H37)</f>
        <v>7</v>
      </c>
      <c r="I39" s="220">
        <v>540</v>
      </c>
      <c r="J39" s="221" t="s">
        <v>38</v>
      </c>
      <c r="K39" s="221" t="s">
        <v>84</v>
      </c>
      <c r="L39" s="221" t="s">
        <v>78</v>
      </c>
      <c r="M39" s="221">
        <f>SUM(M28:M37)</f>
        <v>0</v>
      </c>
      <c r="N39" s="221">
        <f>SUM(N28:N37)</f>
        <v>0</v>
      </c>
      <c r="O39" s="221">
        <f>SUM(O28:O37)</f>
        <v>0</v>
      </c>
      <c r="P39" s="221" t="s">
        <v>85</v>
      </c>
      <c r="Q39" s="222">
        <f aca="true" t="shared" si="2" ref="Q39:X39">SUM(Q28,Q29,Q32,Q36,Q37)</f>
        <v>1.5</v>
      </c>
      <c r="R39" s="223">
        <f t="shared" si="2"/>
        <v>1.5</v>
      </c>
      <c r="S39" s="224">
        <f t="shared" si="2"/>
        <v>2</v>
      </c>
      <c r="T39" s="225">
        <f t="shared" si="2"/>
        <v>4.5</v>
      </c>
      <c r="U39" s="222">
        <f t="shared" si="2"/>
        <v>0</v>
      </c>
      <c r="V39" s="222">
        <f t="shared" si="2"/>
        <v>0</v>
      </c>
      <c r="W39" s="222">
        <f t="shared" si="2"/>
        <v>0</v>
      </c>
      <c r="X39" s="222">
        <f t="shared" si="2"/>
        <v>0</v>
      </c>
      <c r="Y39" s="39"/>
    </row>
    <row r="40" spans="1:24" s="40" customFormat="1" ht="21.75" customHeight="1">
      <c r="A40" s="339" t="s">
        <v>86</v>
      </c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</row>
    <row r="41" spans="1:24" ht="16.5" customHeight="1">
      <c r="A41" s="226"/>
      <c r="B41" s="192" t="s">
        <v>87</v>
      </c>
      <c r="C41" s="193"/>
      <c r="D41" s="175"/>
      <c r="E41" s="175">
        <v>4</v>
      </c>
      <c r="F41" s="193">
        <v>4</v>
      </c>
      <c r="G41" s="227">
        <v>2</v>
      </c>
      <c r="H41" s="176">
        <v>3.5</v>
      </c>
      <c r="I41" s="228">
        <f>G41*30</f>
        <v>60</v>
      </c>
      <c r="J41" s="229"/>
      <c r="K41" s="230"/>
      <c r="L41" s="230"/>
      <c r="M41" s="231"/>
      <c r="N41" s="230"/>
      <c r="O41" s="230"/>
      <c r="P41" s="232">
        <v>60</v>
      </c>
      <c r="Q41" s="233"/>
      <c r="R41" s="234"/>
      <c r="S41" s="235"/>
      <c r="T41" s="234"/>
      <c r="U41" s="233"/>
      <c r="V41" s="236"/>
      <c r="W41" s="237"/>
      <c r="X41" s="238"/>
    </row>
    <row r="42" spans="1:24" ht="0.75" customHeight="1" hidden="1">
      <c r="A42" s="239"/>
      <c r="B42" s="240"/>
      <c r="C42" s="241"/>
      <c r="D42" s="241"/>
      <c r="E42" s="241"/>
      <c r="F42" s="241"/>
      <c r="G42" s="242"/>
      <c r="H42" s="243"/>
      <c r="I42" s="244"/>
      <c r="J42" s="245"/>
      <c r="K42" s="246"/>
      <c r="L42" s="246"/>
      <c r="M42" s="246"/>
      <c r="N42" s="246"/>
      <c r="O42" s="246"/>
      <c r="P42" s="247">
        <f>I42-J42</f>
        <v>0</v>
      </c>
      <c r="Q42" s="248"/>
      <c r="R42" s="249"/>
      <c r="S42" s="250"/>
      <c r="T42" s="249"/>
      <c r="U42" s="248"/>
      <c r="V42" s="251"/>
      <c r="W42" s="252"/>
      <c r="X42" s="253"/>
    </row>
    <row r="43" spans="1:24" ht="15" customHeight="1">
      <c r="A43" s="340" t="s">
        <v>88</v>
      </c>
      <c r="B43" s="340"/>
      <c r="C43" s="217"/>
      <c r="D43" s="218"/>
      <c r="E43" s="218"/>
      <c r="F43" s="218">
        <f>COUNT(F42:F42)</f>
        <v>0</v>
      </c>
      <c r="G43" s="220">
        <f aca="true" t="shared" si="3" ref="G43:L43">SUM(G41:G42)</f>
        <v>2</v>
      </c>
      <c r="H43" s="220">
        <f t="shared" si="3"/>
        <v>3.5</v>
      </c>
      <c r="I43" s="220">
        <v>60</v>
      </c>
      <c r="J43" s="254">
        <f t="shared" si="3"/>
        <v>0</v>
      </c>
      <c r="K43" s="218">
        <f t="shared" si="3"/>
        <v>0</v>
      </c>
      <c r="L43" s="218">
        <f t="shared" si="3"/>
        <v>0</v>
      </c>
      <c r="M43" s="218">
        <f>SUM(M42:M42)</f>
        <v>0</v>
      </c>
      <c r="N43" s="218">
        <f>SUM(N41:N42)</f>
        <v>0</v>
      </c>
      <c r="O43" s="218">
        <f>SUM(O42:O42)</f>
        <v>0</v>
      </c>
      <c r="P43" s="218">
        <v>60</v>
      </c>
      <c r="Q43" s="255">
        <f>SUM(Q41:R42)</f>
        <v>0</v>
      </c>
      <c r="R43" s="256"/>
      <c r="S43" s="257">
        <f>SUM(S41:T42)</f>
        <v>0</v>
      </c>
      <c r="T43" s="256"/>
      <c r="U43" s="258">
        <f>SUM(U41:V42)</f>
        <v>0</v>
      </c>
      <c r="V43" s="259"/>
      <c r="W43" s="258"/>
      <c r="X43" s="260"/>
    </row>
    <row r="44" spans="1:24" s="41" customFormat="1" ht="1.5" customHeight="1" hidden="1">
      <c r="A44" s="341" t="str">
        <f>IF(SUM(K44:O44)=J44," ","Error")</f>
        <v> 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261"/>
      <c r="X44" s="262"/>
    </row>
    <row r="45" spans="1:24" s="42" customFormat="1" ht="19.5" customHeight="1">
      <c r="A45" s="347" t="s">
        <v>89</v>
      </c>
      <c r="B45" s="347"/>
      <c r="C45" s="263"/>
      <c r="D45" s="264"/>
      <c r="E45" s="264"/>
      <c r="F45" s="264"/>
      <c r="G45" s="265">
        <f>SUM(G43,G25,G39)</f>
        <v>49</v>
      </c>
      <c r="H45" s="265" t="str">
        <f>"#REF!+H40+H25+#REF!"</f>
        <v>#REF!+H40+H25+#REF!</v>
      </c>
      <c r="I45" s="265">
        <f>SUM(I43,I39,I25)</f>
        <v>1470</v>
      </c>
      <c r="J45" s="265" t="s">
        <v>90</v>
      </c>
      <c r="K45" s="265" t="s">
        <v>91</v>
      </c>
      <c r="L45" s="265" t="s">
        <v>92</v>
      </c>
      <c r="M45" s="265" t="s">
        <v>70</v>
      </c>
      <c r="N45" s="265">
        <f>SUM(N43,N39,N25)</f>
        <v>0</v>
      </c>
      <c r="O45" s="265">
        <f>SUM(O43,O39,O25)</f>
        <v>0</v>
      </c>
      <c r="P45" s="266" t="s">
        <v>93</v>
      </c>
      <c r="Q45" s="267">
        <f aca="true" t="shared" si="4" ref="Q45:X45">SUM(Q39,Q25)</f>
        <v>8</v>
      </c>
      <c r="R45" s="267">
        <f t="shared" si="4"/>
        <v>7</v>
      </c>
      <c r="S45" s="267">
        <f t="shared" si="4"/>
        <v>8</v>
      </c>
      <c r="T45" s="267">
        <f t="shared" si="4"/>
        <v>6</v>
      </c>
      <c r="U45" s="267">
        <f t="shared" si="4"/>
        <v>0</v>
      </c>
      <c r="V45" s="267">
        <f t="shared" si="4"/>
        <v>0</v>
      </c>
      <c r="W45" s="267">
        <f t="shared" si="4"/>
        <v>0</v>
      </c>
      <c r="X45" s="268">
        <f t="shared" si="4"/>
        <v>0</v>
      </c>
    </row>
    <row r="46" spans="1:24" s="42" customFormat="1" ht="16.5" customHeight="1">
      <c r="A46" s="269"/>
      <c r="B46" s="348" t="s">
        <v>94</v>
      </c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267">
        <v>8</v>
      </c>
      <c r="R46" s="267">
        <v>7</v>
      </c>
      <c r="S46" s="267">
        <v>8</v>
      </c>
      <c r="T46" s="268">
        <v>6</v>
      </c>
      <c r="U46" s="270">
        <v>0</v>
      </c>
      <c r="V46" s="270">
        <v>0</v>
      </c>
      <c r="W46" s="270">
        <v>0</v>
      </c>
      <c r="X46" s="271">
        <v>0</v>
      </c>
    </row>
    <row r="47" spans="1:24" s="42" customFormat="1" ht="18" customHeight="1">
      <c r="A47" s="272"/>
      <c r="B47" s="349" t="s">
        <v>95</v>
      </c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273">
        <v>0</v>
      </c>
      <c r="R47" s="274">
        <v>1</v>
      </c>
      <c r="S47" s="275">
        <v>1</v>
      </c>
      <c r="T47" s="276">
        <v>2</v>
      </c>
      <c r="U47" s="275"/>
      <c r="V47" s="277"/>
      <c r="W47" s="278"/>
      <c r="X47" s="278"/>
    </row>
    <row r="48" spans="1:24" s="5" customFormat="1" ht="15.75" customHeight="1">
      <c r="A48" s="279"/>
      <c r="B48" s="350" t="s">
        <v>96</v>
      </c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280">
        <v>4</v>
      </c>
      <c r="R48" s="281">
        <v>3</v>
      </c>
      <c r="S48" s="282">
        <v>3</v>
      </c>
      <c r="T48" s="283">
        <v>1</v>
      </c>
      <c r="U48" s="282"/>
      <c r="V48" s="284"/>
      <c r="W48" s="285"/>
      <c r="X48" s="285"/>
    </row>
    <row r="49" spans="1:24" s="42" customFormat="1" ht="5.25" customHeight="1" hidden="1">
      <c r="A49" s="286"/>
      <c r="B49" s="286"/>
      <c r="C49" s="286"/>
      <c r="D49" s="286"/>
      <c r="E49" s="286"/>
      <c r="F49" s="286"/>
      <c r="G49" s="286"/>
      <c r="H49" s="286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8"/>
      <c r="X49" s="288"/>
    </row>
    <row r="50" spans="1:24" s="42" customFormat="1" ht="16.5" customHeight="1">
      <c r="A50" s="343" t="s">
        <v>184</v>
      </c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289"/>
      <c r="X50" s="289"/>
    </row>
    <row r="51" spans="1:24" s="5" customFormat="1" ht="18" customHeight="1">
      <c r="A51" s="344" t="s">
        <v>97</v>
      </c>
      <c r="B51" s="344"/>
      <c r="C51" s="344"/>
      <c r="D51" s="344"/>
      <c r="E51" s="344"/>
      <c r="F51" s="344"/>
      <c r="G51" s="344"/>
      <c r="H51" s="344"/>
      <c r="I51" s="344"/>
      <c r="J51" s="345"/>
      <c r="K51" s="345"/>
      <c r="L51" s="345"/>
      <c r="M51" s="345"/>
      <c r="N51" s="346" t="s">
        <v>98</v>
      </c>
      <c r="O51" s="346"/>
      <c r="P51" s="346"/>
      <c r="Q51" s="346"/>
      <c r="R51" s="346"/>
      <c r="S51" s="346"/>
      <c r="T51" s="290"/>
      <c r="U51" s="290"/>
      <c r="V51" s="290"/>
      <c r="W51" s="291"/>
      <c r="X51" s="291"/>
    </row>
    <row r="52" spans="1:24" s="5" customFormat="1" ht="14.2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351"/>
      <c r="K52" s="351"/>
      <c r="L52" s="351"/>
      <c r="M52" s="351"/>
      <c r="N52" s="352"/>
      <c r="O52" s="352"/>
      <c r="P52" s="352"/>
      <c r="Q52" s="352"/>
      <c r="R52" s="352"/>
      <c r="S52" s="292"/>
      <c r="T52" s="292"/>
      <c r="U52" s="292"/>
      <c r="V52" s="292"/>
      <c r="W52" s="291"/>
      <c r="X52" s="291"/>
    </row>
    <row r="53" spans="1:24" ht="18" customHeight="1">
      <c r="A53" s="353" t="s">
        <v>99</v>
      </c>
      <c r="B53" s="353"/>
      <c r="C53" s="353"/>
      <c r="D53" s="353"/>
      <c r="E53" s="353"/>
      <c r="F53" s="353"/>
      <c r="G53" s="353"/>
      <c r="H53" s="353"/>
      <c r="I53" s="353"/>
      <c r="J53" s="345"/>
      <c r="K53" s="345"/>
      <c r="L53" s="345"/>
      <c r="M53" s="345"/>
      <c r="N53" s="346" t="s">
        <v>181</v>
      </c>
      <c r="O53" s="346"/>
      <c r="P53" s="346"/>
      <c r="Q53" s="346"/>
      <c r="R53" s="346"/>
      <c r="S53" s="346"/>
      <c r="T53" s="290"/>
      <c r="U53" s="290"/>
      <c r="V53" s="290"/>
      <c r="W53" s="291"/>
      <c r="X53" s="291"/>
    </row>
    <row r="54" spans="1:24" ht="18" customHeight="1" hidden="1">
      <c r="A54" s="356"/>
      <c r="B54" s="356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</row>
    <row r="55" spans="1:24" ht="34.5" customHeight="1">
      <c r="A55" s="357" t="s">
        <v>100</v>
      </c>
      <c r="B55" s="357"/>
      <c r="C55" s="354" t="s">
        <v>182</v>
      </c>
      <c r="D55" s="354"/>
      <c r="E55" s="354"/>
      <c r="F55" s="354"/>
      <c r="G55" s="354"/>
      <c r="H55" s="354"/>
      <c r="I55" s="354"/>
      <c r="J55" s="293"/>
      <c r="K55" s="293"/>
      <c r="L55" s="293"/>
      <c r="M55" s="293"/>
      <c r="N55" s="358" t="s">
        <v>181</v>
      </c>
      <c r="O55" s="358"/>
      <c r="P55" s="358"/>
      <c r="Q55" s="358"/>
      <c r="R55" s="358"/>
      <c r="S55" s="358"/>
      <c r="T55" s="291"/>
      <c r="U55" s="291"/>
      <c r="V55" s="291"/>
      <c r="W55" s="291"/>
      <c r="X55" s="291"/>
    </row>
    <row r="56" spans="1:24" ht="18" customHeight="1">
      <c r="A56" s="355" t="s">
        <v>183</v>
      </c>
      <c r="B56" s="355"/>
      <c r="C56" s="294"/>
      <c r="D56" s="294"/>
      <c r="E56" s="294"/>
      <c r="F56" s="294"/>
      <c r="G56" s="294"/>
      <c r="H56" s="294"/>
      <c r="I56" s="295"/>
      <c r="J56" s="295"/>
      <c r="K56" s="295"/>
      <c r="L56" s="295"/>
      <c r="M56" s="296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</row>
    <row r="57" spans="1:24" ht="15.75">
      <c r="A57" s="355" t="s">
        <v>101</v>
      </c>
      <c r="B57" s="355"/>
      <c r="C57" s="294"/>
      <c r="D57" s="294"/>
      <c r="E57" s="294"/>
      <c r="F57" s="294"/>
      <c r="G57" s="294"/>
      <c r="H57" s="294"/>
      <c r="I57" s="295"/>
      <c r="J57" s="295"/>
      <c r="K57" s="295"/>
      <c r="L57" s="295"/>
      <c r="M57" s="295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</row>
    <row r="58" spans="1:24" ht="18.75">
      <c r="A58" s="356"/>
      <c r="B58" s="356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</row>
    <row r="59" spans="1:1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</sheetData>
  <sheetProtection selectLockedCells="1" selectUnlockedCells="1"/>
  <mergeCells count="64">
    <mergeCell ref="A56:B56"/>
    <mergeCell ref="A57:B57"/>
    <mergeCell ref="A58:B58"/>
    <mergeCell ref="A54:B54"/>
    <mergeCell ref="A55:B55"/>
    <mergeCell ref="N55:S55"/>
    <mergeCell ref="J52:M52"/>
    <mergeCell ref="N52:R52"/>
    <mergeCell ref="A53:I53"/>
    <mergeCell ref="J53:M53"/>
    <mergeCell ref="N53:S53"/>
    <mergeCell ref="C55:I55"/>
    <mergeCell ref="A50:V50"/>
    <mergeCell ref="A51:I51"/>
    <mergeCell ref="J51:M51"/>
    <mergeCell ref="N51:S51"/>
    <mergeCell ref="A45:B45"/>
    <mergeCell ref="B46:P46"/>
    <mergeCell ref="B47:P47"/>
    <mergeCell ref="B48:P48"/>
    <mergeCell ref="A39:B39"/>
    <mergeCell ref="A40:X40"/>
    <mergeCell ref="A43:B43"/>
    <mergeCell ref="A44:V44"/>
    <mergeCell ref="A27:V27"/>
    <mergeCell ref="A30:B30"/>
    <mergeCell ref="A31:V31"/>
    <mergeCell ref="A38:B38"/>
    <mergeCell ref="A19:V19"/>
    <mergeCell ref="A24:B24"/>
    <mergeCell ref="A25:B25"/>
    <mergeCell ref="A26:X26"/>
    <mergeCell ref="A9:V9"/>
    <mergeCell ref="A11:V11"/>
    <mergeCell ref="A12:V12"/>
    <mergeCell ref="A18:B18"/>
    <mergeCell ref="K4:O4"/>
    <mergeCell ref="Q4:X4"/>
    <mergeCell ref="K5:K7"/>
    <mergeCell ref="L5:L7"/>
    <mergeCell ref="M5:M7"/>
    <mergeCell ref="N5:N7"/>
    <mergeCell ref="O5:O7"/>
    <mergeCell ref="Q6:X6"/>
    <mergeCell ref="U3:V3"/>
    <mergeCell ref="I2:P2"/>
    <mergeCell ref="Q2:X2"/>
    <mergeCell ref="E3:E7"/>
    <mergeCell ref="F3:F7"/>
    <mergeCell ref="I3:I7"/>
    <mergeCell ref="J3:O3"/>
    <mergeCell ref="P3:P7"/>
    <mergeCell ref="Q3:R3"/>
    <mergeCell ref="W3:X3"/>
    <mergeCell ref="A1:T1"/>
    <mergeCell ref="A2:A7"/>
    <mergeCell ref="B2:B7"/>
    <mergeCell ref="C2:F2"/>
    <mergeCell ref="G2:G7"/>
    <mergeCell ref="H2:H7"/>
    <mergeCell ref="C3:C7"/>
    <mergeCell ref="D3:D7"/>
    <mergeCell ref="S3:T3"/>
    <mergeCell ref="J4:J7"/>
  </mergeCells>
  <printOptions horizontalCentered="1" verticalCentered="1"/>
  <pageMargins left="0.1968503937007874" right="0.1968503937007874" top="0.1968503937007874" bottom="0.1968503937007874" header="0.1968503937007874" footer="0.31496062992125984"/>
  <pageSetup fitToHeight="1" fitToWidth="1" horizontalDpi="300" verticalDpi="300" orientation="landscape" paperSize="9" scale="6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9"/>
  <sheetViews>
    <sheetView showZeros="0" view="pageBreakPreview" zoomScale="84" zoomScaleNormal="75" zoomScaleSheetLayoutView="84" zoomScalePageLayoutView="0" workbookViewId="0" topLeftCell="A58">
      <selection activeCell="K32" sqref="K32"/>
    </sheetView>
  </sheetViews>
  <sheetFormatPr defaultColWidth="7.00390625" defaultRowHeight="12.75"/>
  <cols>
    <col min="1" max="27" width="4.140625" style="43" customWidth="1"/>
    <col min="28" max="28" width="4.28125" style="43" customWidth="1"/>
    <col min="29" max="52" width="4.140625" style="43" customWidth="1"/>
    <col min="53" max="53" width="4.7109375" style="43" customWidth="1"/>
    <col min="54" max="16384" width="7.00390625" style="43" customWidth="1"/>
  </cols>
  <sheetData>
    <row r="1" spans="1:53" s="44" customFormat="1" ht="21" customHeight="1">
      <c r="A1" s="359" t="s">
        <v>102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</row>
    <row r="2" spans="1:53" s="44" customFormat="1" ht="21" customHeight="1">
      <c r="A2" s="359" t="s">
        <v>103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</row>
    <row r="3" spans="1:53" s="45" customFormat="1" ht="21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</row>
    <row r="4" spans="1:53" s="45" customFormat="1" ht="21" customHeight="1">
      <c r="A4" s="360" t="s">
        <v>165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</row>
    <row r="5" spans="1:53" s="44" customFormat="1" ht="17.25" customHeight="1">
      <c r="A5" s="47" t="s">
        <v>170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S5" s="49"/>
      <c r="AT5" s="49"/>
      <c r="AU5" s="49"/>
      <c r="AV5" s="49"/>
      <c r="AW5" s="49"/>
      <c r="AX5" s="49"/>
      <c r="AY5" s="49"/>
      <c r="AZ5" s="49"/>
      <c r="BA5" s="49"/>
    </row>
    <row r="6" spans="1:53" s="44" customFormat="1" ht="18.75" customHeight="1">
      <c r="A6" s="365" t="s">
        <v>104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B6" s="51"/>
      <c r="AC6" s="51"/>
      <c r="AD6" s="51"/>
      <c r="AE6" s="51"/>
      <c r="AF6" s="51"/>
      <c r="AG6" s="51"/>
      <c r="AH6" s="52"/>
      <c r="AI6" s="52"/>
      <c r="AJ6" s="52"/>
      <c r="AK6" s="52"/>
      <c r="AL6" s="52"/>
      <c r="AM6" s="52"/>
      <c r="AN6" s="52"/>
      <c r="AO6" s="52"/>
      <c r="AP6" s="365" t="s">
        <v>105</v>
      </c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</row>
    <row r="7" spans="1:56" s="44" customFormat="1" ht="22.5" customHeight="1">
      <c r="A7" s="366" t="s">
        <v>171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H7" s="53"/>
      <c r="AI7" s="53"/>
      <c r="AJ7" s="363" t="s">
        <v>175</v>
      </c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07"/>
      <c r="BB7" s="307"/>
      <c r="BC7" s="307"/>
      <c r="BD7" s="307"/>
    </row>
    <row r="8" spans="1:53" s="44" customFormat="1" ht="18.75" customHeight="1">
      <c r="A8" s="364" t="s">
        <v>174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F8" s="308"/>
      <c r="AH8" s="53"/>
      <c r="AI8" s="53"/>
      <c r="AJ8" s="53"/>
      <c r="AK8" s="53"/>
      <c r="AL8" s="53"/>
      <c r="AM8" s="53"/>
      <c r="AN8" s="53"/>
      <c r="AO8" s="53"/>
      <c r="AP8" s="364" t="s">
        <v>173</v>
      </c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</row>
    <row r="9" spans="1:53" s="58" customFormat="1" ht="12.75" customHeight="1">
      <c r="A9" s="54"/>
      <c r="B9" s="54"/>
      <c r="C9" s="54"/>
      <c r="D9" s="54"/>
      <c r="E9" s="54"/>
      <c r="F9" s="54"/>
      <c r="G9" s="54"/>
      <c r="H9" s="54"/>
      <c r="I9" s="55"/>
      <c r="J9" s="55"/>
      <c r="K9" s="55"/>
      <c r="L9" s="56"/>
      <c r="M9" s="57"/>
      <c r="N9" s="57"/>
      <c r="O9" s="57"/>
      <c r="P9" s="57"/>
      <c r="AH9" s="53"/>
      <c r="AI9" s="59"/>
      <c r="AJ9" s="59"/>
      <c r="AK9" s="59"/>
      <c r="AL9" s="59"/>
      <c r="AM9" s="59"/>
      <c r="AN9" s="59"/>
      <c r="AO9" s="59"/>
      <c r="AP9" s="54"/>
      <c r="AQ9" s="54"/>
      <c r="AR9" s="54"/>
      <c r="AS9" s="54"/>
      <c r="AT9" s="54"/>
      <c r="AU9" s="54"/>
      <c r="AV9" s="54"/>
      <c r="AW9" s="54"/>
      <c r="AX9" s="55"/>
      <c r="AY9" s="55"/>
      <c r="AZ9" s="55"/>
      <c r="BA9" s="56"/>
    </row>
    <row r="10" spans="1:53" s="44" customFormat="1" ht="18" customHeight="1">
      <c r="A10" s="364" t="s">
        <v>172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  <c r="AI10" s="61"/>
      <c r="AJ10" s="61"/>
      <c r="AK10" s="61"/>
      <c r="AL10" s="61"/>
      <c r="AM10" s="61"/>
      <c r="AN10" s="61"/>
      <c r="AO10" s="61"/>
      <c r="AP10" s="364" t="s">
        <v>172</v>
      </c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</row>
    <row r="11" spans="1:53" s="44" customFormat="1" ht="5.25" customHeight="1">
      <c r="A11" s="62"/>
      <c r="B11" s="62"/>
      <c r="C11" s="62"/>
      <c r="D11" s="62"/>
      <c r="E11" s="62"/>
      <c r="F11" s="62"/>
      <c r="G11" s="62"/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4"/>
      <c r="AI11" s="64"/>
      <c r="AJ11" s="64"/>
      <c r="AK11" s="64"/>
      <c r="AL11" s="65"/>
      <c r="AM11" s="65"/>
      <c r="AN11" s="65"/>
      <c r="AO11" s="65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</row>
    <row r="12" spans="1:53" s="44" customFormat="1" ht="6" customHeight="1">
      <c r="A12" s="62"/>
      <c r="B12" s="62"/>
      <c r="C12" s="62"/>
      <c r="D12" s="62"/>
      <c r="E12" s="62"/>
      <c r="F12" s="62"/>
      <c r="G12" s="62"/>
      <c r="H12" s="62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6"/>
      <c r="AI12" s="66"/>
      <c r="AJ12" s="66"/>
      <c r="AK12" s="66"/>
      <c r="AL12" s="66"/>
      <c r="AM12" s="66"/>
      <c r="AN12" s="66"/>
      <c r="AO12" s="66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</row>
    <row r="13" spans="1:53" s="44" customFormat="1" ht="17.25" customHeight="1">
      <c r="A13" s="370" t="s">
        <v>106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</row>
    <row r="14" spans="1:53" s="44" customFormat="1" ht="17.25" customHeight="1">
      <c r="A14" s="370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</row>
    <row r="15" spans="1:53" s="44" customFormat="1" ht="19.5" customHeight="1">
      <c r="A15" s="367" t="s">
        <v>107</v>
      </c>
      <c r="B15" s="367"/>
      <c r="C15" s="367"/>
      <c r="D15" s="367"/>
      <c r="E15" s="371" t="s">
        <v>164</v>
      </c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9"/>
      <c r="AK15" s="361" t="s">
        <v>108</v>
      </c>
      <c r="AL15" s="361"/>
      <c r="AM15" s="361"/>
      <c r="AN15" s="361"/>
      <c r="AO15" s="361"/>
      <c r="AP15" s="362" t="s">
        <v>109</v>
      </c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</row>
    <row r="16" spans="1:53" s="44" customFormat="1" ht="12.75" customHeight="1">
      <c r="A16" s="70"/>
      <c r="B16" s="70"/>
      <c r="C16" s="70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372" t="s">
        <v>110</v>
      </c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</row>
    <row r="17" spans="1:53" s="44" customFormat="1" ht="19.5" customHeight="1">
      <c r="A17" s="367" t="s">
        <v>111</v>
      </c>
      <c r="B17" s="367"/>
      <c r="C17" s="367"/>
      <c r="D17" s="367"/>
      <c r="E17" s="368" t="s">
        <v>166</v>
      </c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69"/>
      <c r="AC17" s="69"/>
      <c r="AD17" s="69"/>
      <c r="AE17" s="69"/>
      <c r="AF17" s="69"/>
      <c r="AG17" s="69"/>
      <c r="AH17" s="69"/>
      <c r="AI17" s="69"/>
      <c r="AJ17" s="361" t="s">
        <v>112</v>
      </c>
      <c r="AK17" s="361"/>
      <c r="AL17" s="361"/>
      <c r="AM17" s="361"/>
      <c r="AN17" s="361"/>
      <c r="AO17" s="361"/>
      <c r="AP17" s="362" t="s">
        <v>113</v>
      </c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</row>
    <row r="18" spans="1:53" s="44" customFormat="1" ht="18.75" customHeight="1">
      <c r="A18" s="72"/>
      <c r="B18" s="72"/>
      <c r="C18" s="72"/>
      <c r="D18" s="72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374" t="s">
        <v>114</v>
      </c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</row>
    <row r="19" spans="1:53" s="44" customFormat="1" ht="14.25" customHeight="1">
      <c r="A19" s="69"/>
      <c r="B19" s="69"/>
      <c r="C19" s="69"/>
      <c r="D19" s="69"/>
      <c r="E19" s="74"/>
      <c r="F19" s="74"/>
      <c r="G19" s="74"/>
      <c r="H19" s="74"/>
      <c r="I19" s="74"/>
      <c r="J19" s="74"/>
      <c r="K19" s="309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361" t="s">
        <v>115</v>
      </c>
      <c r="AM19" s="361"/>
      <c r="AN19" s="361"/>
      <c r="AO19" s="361"/>
      <c r="AP19" s="362" t="s">
        <v>168</v>
      </c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</row>
    <row r="20" spans="1:53" s="44" customFormat="1" ht="15.75" customHeight="1">
      <c r="A20" s="69"/>
      <c r="B20" s="69"/>
      <c r="C20" s="69"/>
      <c r="D20" s="69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378" t="s">
        <v>116</v>
      </c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</row>
    <row r="21" spans="1:53" s="44" customFormat="1" ht="18" customHeight="1">
      <c r="A21" s="367" t="s">
        <v>117</v>
      </c>
      <c r="B21" s="367"/>
      <c r="C21" s="367"/>
      <c r="D21" s="367"/>
      <c r="E21" s="367"/>
      <c r="F21" s="368" t="s">
        <v>167</v>
      </c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</row>
    <row r="22" spans="1:53" s="44" customFormat="1" ht="12" customHeight="1">
      <c r="A22" s="72"/>
      <c r="B22" s="72"/>
      <c r="C22" s="72"/>
      <c r="D22" s="72"/>
      <c r="E22" s="73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</row>
    <row r="23" spans="1:53" s="44" customFormat="1" ht="17.25" customHeight="1">
      <c r="A23" s="367"/>
      <c r="B23" s="367"/>
      <c r="C23" s="367"/>
      <c r="D23" s="367"/>
      <c r="E23" s="367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</row>
    <row r="24" spans="1:53" s="44" customFormat="1" ht="17.25" customHeight="1">
      <c r="A24" s="421" t="s">
        <v>177</v>
      </c>
      <c r="B24" s="421"/>
      <c r="C24" s="421"/>
      <c r="D24" s="421"/>
      <c r="E24" s="421"/>
      <c r="F24" s="421"/>
      <c r="G24" s="421"/>
      <c r="H24" s="421"/>
      <c r="I24" s="421"/>
      <c r="J24" s="422" t="s">
        <v>176</v>
      </c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</row>
    <row r="25" spans="1:53" s="44" customFormat="1" ht="12" customHeight="1">
      <c r="A25" s="72"/>
      <c r="B25" s="72"/>
      <c r="C25" s="72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</row>
    <row r="26" spans="1:53" s="44" customFormat="1" ht="18" customHeight="1">
      <c r="A26" s="76" t="s">
        <v>118</v>
      </c>
      <c r="B26" s="76"/>
      <c r="C26" s="76"/>
      <c r="D26" s="76"/>
      <c r="E26" s="76"/>
      <c r="F26" s="77"/>
      <c r="G26" s="380" t="s">
        <v>119</v>
      </c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</row>
    <row r="27" spans="1:53" s="44" customFormat="1" ht="12.75" customHeight="1">
      <c r="A27" s="76"/>
      <c r="B27" s="76"/>
      <c r="C27" s="76"/>
      <c r="D27" s="76"/>
      <c r="E27" s="76"/>
      <c r="F27" s="7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</row>
    <row r="28" spans="1:53" s="44" customFormat="1" ht="9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</row>
    <row r="29" spans="1:53" s="44" customFormat="1" ht="23.25" customHeight="1">
      <c r="A29" s="375" t="s">
        <v>120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</row>
    <row r="30" spans="1:53" s="80" customFormat="1" ht="21.75" customHeight="1">
      <c r="A30" s="389"/>
      <c r="B30" s="390" t="s">
        <v>121</v>
      </c>
      <c r="C30" s="390"/>
      <c r="D30" s="390"/>
      <c r="E30" s="390"/>
      <c r="F30" s="382" t="s">
        <v>122</v>
      </c>
      <c r="G30" s="382"/>
      <c r="H30" s="382"/>
      <c r="I30" s="382"/>
      <c r="J30" s="382"/>
      <c r="K30" s="383" t="s">
        <v>123</v>
      </c>
      <c r="L30" s="383"/>
      <c r="M30" s="383"/>
      <c r="N30" s="383"/>
      <c r="O30" s="379" t="s">
        <v>124</v>
      </c>
      <c r="P30" s="379"/>
      <c r="Q30" s="379"/>
      <c r="R30" s="379"/>
      <c r="S30" s="379" t="s">
        <v>125</v>
      </c>
      <c r="T30" s="379"/>
      <c r="U30" s="379"/>
      <c r="V30" s="379"/>
      <c r="W30" s="379"/>
      <c r="X30" s="381" t="s">
        <v>126</v>
      </c>
      <c r="Y30" s="381"/>
      <c r="Z30" s="381"/>
      <c r="AA30" s="381"/>
      <c r="AB30" s="379" t="s">
        <v>127</v>
      </c>
      <c r="AC30" s="379"/>
      <c r="AD30" s="379"/>
      <c r="AE30" s="379"/>
      <c r="AF30" s="379"/>
      <c r="AG30" s="379" t="s">
        <v>128</v>
      </c>
      <c r="AH30" s="379"/>
      <c r="AI30" s="379"/>
      <c r="AJ30" s="379"/>
      <c r="AK30" s="379" t="s">
        <v>129</v>
      </c>
      <c r="AL30" s="379"/>
      <c r="AM30" s="379"/>
      <c r="AN30" s="379"/>
      <c r="AO30" s="379"/>
      <c r="AP30" s="382" t="s">
        <v>130</v>
      </c>
      <c r="AQ30" s="382"/>
      <c r="AR30" s="382"/>
      <c r="AS30" s="382"/>
      <c r="AT30" s="379" t="s">
        <v>131</v>
      </c>
      <c r="AU30" s="379"/>
      <c r="AV30" s="379"/>
      <c r="AW30" s="379"/>
      <c r="AX30" s="376" t="s">
        <v>132</v>
      </c>
      <c r="AY30" s="376"/>
      <c r="AZ30" s="376"/>
      <c r="BA30" s="377"/>
    </row>
    <row r="31" spans="1:53" s="86" customFormat="1" ht="21.75" customHeight="1">
      <c r="A31" s="389"/>
      <c r="B31" s="81">
        <v>1</v>
      </c>
      <c r="C31" s="82">
        <v>2</v>
      </c>
      <c r="D31" s="82">
        <v>3</v>
      </c>
      <c r="E31" s="82">
        <v>4</v>
      </c>
      <c r="F31" s="83">
        <v>5</v>
      </c>
      <c r="G31" s="82">
        <v>6</v>
      </c>
      <c r="H31" s="82">
        <v>7</v>
      </c>
      <c r="I31" s="82">
        <v>8</v>
      </c>
      <c r="J31" s="82">
        <v>9</v>
      </c>
      <c r="K31" s="84">
        <v>10</v>
      </c>
      <c r="L31" s="84">
        <v>11</v>
      </c>
      <c r="M31" s="84">
        <v>12</v>
      </c>
      <c r="N31" s="84">
        <v>13</v>
      </c>
      <c r="O31" s="84">
        <v>14</v>
      </c>
      <c r="P31" s="84">
        <v>15</v>
      </c>
      <c r="Q31" s="84">
        <v>16</v>
      </c>
      <c r="R31" s="84">
        <v>17</v>
      </c>
      <c r="S31" s="84">
        <v>18</v>
      </c>
      <c r="T31" s="84">
        <v>19</v>
      </c>
      <c r="U31" s="84">
        <v>20</v>
      </c>
      <c r="V31" s="84">
        <v>21</v>
      </c>
      <c r="W31" s="84">
        <v>22</v>
      </c>
      <c r="X31" s="84">
        <v>23</v>
      </c>
      <c r="Y31" s="84">
        <v>24</v>
      </c>
      <c r="Z31" s="125">
        <v>25</v>
      </c>
      <c r="AA31" s="126">
        <v>26</v>
      </c>
      <c r="AB31" s="84">
        <v>27</v>
      </c>
      <c r="AC31" s="84">
        <v>28</v>
      </c>
      <c r="AD31" s="84">
        <v>29</v>
      </c>
      <c r="AE31" s="84">
        <v>30</v>
      </c>
      <c r="AF31" s="84">
        <v>31</v>
      </c>
      <c r="AG31" s="84">
        <v>32</v>
      </c>
      <c r="AH31" s="84">
        <v>33</v>
      </c>
      <c r="AI31" s="84">
        <v>34</v>
      </c>
      <c r="AJ31" s="84">
        <v>35</v>
      </c>
      <c r="AK31" s="85">
        <v>36</v>
      </c>
      <c r="AL31" s="85">
        <v>37</v>
      </c>
      <c r="AM31" s="85">
        <v>38</v>
      </c>
      <c r="AN31" s="85">
        <v>39</v>
      </c>
      <c r="AO31" s="85">
        <v>40</v>
      </c>
      <c r="AP31" s="84">
        <v>41</v>
      </c>
      <c r="AQ31" s="84">
        <v>42</v>
      </c>
      <c r="AR31" s="84">
        <v>43</v>
      </c>
      <c r="AS31" s="84">
        <v>44</v>
      </c>
      <c r="AT31" s="84">
        <v>45</v>
      </c>
      <c r="AU31" s="84">
        <v>46</v>
      </c>
      <c r="AV31" s="84">
        <v>47</v>
      </c>
      <c r="AW31" s="84">
        <v>48</v>
      </c>
      <c r="AX31" s="84">
        <v>49</v>
      </c>
      <c r="AY31" s="84">
        <v>50</v>
      </c>
      <c r="AZ31" s="135">
        <v>51</v>
      </c>
      <c r="BA31" s="302">
        <v>52</v>
      </c>
    </row>
    <row r="32" spans="1:53" s="91" customFormat="1" ht="20.25">
      <c r="A32" s="87">
        <v>1</v>
      </c>
      <c r="B32" s="88" t="s">
        <v>133</v>
      </c>
      <c r="C32" s="89" t="s">
        <v>133</v>
      </c>
      <c r="D32" s="89" t="s">
        <v>133</v>
      </c>
      <c r="E32" s="89" t="s">
        <v>133</v>
      </c>
      <c r="F32" s="90" t="s">
        <v>133</v>
      </c>
      <c r="G32" s="89" t="s">
        <v>133</v>
      </c>
      <c r="H32" s="89" t="s">
        <v>133</v>
      </c>
      <c r="I32" s="89" t="s">
        <v>133</v>
      </c>
      <c r="J32" s="89" t="s">
        <v>133</v>
      </c>
      <c r="K32" s="89" t="s">
        <v>133</v>
      </c>
      <c r="L32" s="89" t="s">
        <v>133</v>
      </c>
      <c r="M32" s="89" t="s">
        <v>133</v>
      </c>
      <c r="N32" s="89" t="s">
        <v>133</v>
      </c>
      <c r="O32" s="89" t="s">
        <v>133</v>
      </c>
      <c r="P32" s="89" t="s">
        <v>133</v>
      </c>
      <c r="Q32" s="89" t="s">
        <v>133</v>
      </c>
      <c r="R32" s="89" t="s">
        <v>133</v>
      </c>
      <c r="S32" s="89" t="s">
        <v>133</v>
      </c>
      <c r="T32" s="89" t="s">
        <v>133</v>
      </c>
      <c r="U32" s="89" t="s">
        <v>133</v>
      </c>
      <c r="V32" s="89" t="s">
        <v>133</v>
      </c>
      <c r="W32" s="89" t="s">
        <v>133</v>
      </c>
      <c r="X32" s="89" t="s">
        <v>133</v>
      </c>
      <c r="Y32" s="89" t="s">
        <v>133</v>
      </c>
      <c r="Z32" s="127" t="s">
        <v>134</v>
      </c>
      <c r="AA32" s="128" t="s">
        <v>135</v>
      </c>
      <c r="AB32" s="89" t="s">
        <v>133</v>
      </c>
      <c r="AC32" s="89" t="s">
        <v>133</v>
      </c>
      <c r="AD32" s="89" t="s">
        <v>133</v>
      </c>
      <c r="AE32" s="89" t="s">
        <v>133</v>
      </c>
      <c r="AF32" s="89" t="s">
        <v>133</v>
      </c>
      <c r="AG32" s="89" t="s">
        <v>133</v>
      </c>
      <c r="AH32" s="89" t="s">
        <v>133</v>
      </c>
      <c r="AI32" s="89" t="s">
        <v>133</v>
      </c>
      <c r="AJ32" s="89" t="s">
        <v>133</v>
      </c>
      <c r="AK32" s="89" t="s">
        <v>133</v>
      </c>
      <c r="AL32" s="89" t="s">
        <v>133</v>
      </c>
      <c r="AM32" s="89" t="s">
        <v>133</v>
      </c>
      <c r="AN32" s="89" t="s">
        <v>133</v>
      </c>
      <c r="AO32" s="89" t="s">
        <v>133</v>
      </c>
      <c r="AP32" s="89" t="s">
        <v>136</v>
      </c>
      <c r="AQ32" s="89" t="s">
        <v>136</v>
      </c>
      <c r="AR32" s="89" t="s">
        <v>136</v>
      </c>
      <c r="AS32" s="89" t="s">
        <v>136</v>
      </c>
      <c r="AT32" s="89" t="s">
        <v>136</v>
      </c>
      <c r="AU32" s="89" t="s">
        <v>136</v>
      </c>
      <c r="AV32" s="89" t="s">
        <v>136</v>
      </c>
      <c r="AW32" s="89" t="s">
        <v>136</v>
      </c>
      <c r="AX32" s="89" t="s">
        <v>133</v>
      </c>
      <c r="AY32" s="89" t="s">
        <v>133</v>
      </c>
      <c r="AZ32" s="127" t="s">
        <v>134</v>
      </c>
      <c r="BA32" s="303" t="s">
        <v>137</v>
      </c>
    </row>
    <row r="33" spans="1:53" s="91" customFormat="1" ht="20.25">
      <c r="A33" s="92">
        <v>2</v>
      </c>
      <c r="B33" s="93" t="s">
        <v>133</v>
      </c>
      <c r="C33" s="94" t="s">
        <v>133</v>
      </c>
      <c r="D33" s="94" t="s">
        <v>133</v>
      </c>
      <c r="E33" s="94" t="s">
        <v>133</v>
      </c>
      <c r="F33" s="95" t="s">
        <v>133</v>
      </c>
      <c r="G33" s="94" t="s">
        <v>133</v>
      </c>
      <c r="H33" s="94" t="s">
        <v>133</v>
      </c>
      <c r="I33" s="94" t="s">
        <v>133</v>
      </c>
      <c r="J33" s="94" t="s">
        <v>133</v>
      </c>
      <c r="K33" s="94" t="s">
        <v>133</v>
      </c>
      <c r="L33" s="94" t="s">
        <v>133</v>
      </c>
      <c r="M33" s="94" t="s">
        <v>133</v>
      </c>
      <c r="N33" s="94" t="s">
        <v>133</v>
      </c>
      <c r="O33" s="94" t="s">
        <v>133</v>
      </c>
      <c r="P33" s="94" t="s">
        <v>133</v>
      </c>
      <c r="Q33" s="94" t="s">
        <v>133</v>
      </c>
      <c r="R33" s="94" t="s">
        <v>133</v>
      </c>
      <c r="S33" s="94" t="s">
        <v>133</v>
      </c>
      <c r="T33" s="94" t="s">
        <v>133</v>
      </c>
      <c r="U33" s="94" t="s">
        <v>133</v>
      </c>
      <c r="V33" s="94" t="s">
        <v>133</v>
      </c>
      <c r="W33" s="94" t="s">
        <v>133</v>
      </c>
      <c r="X33" s="94" t="s">
        <v>133</v>
      </c>
      <c r="Y33" s="94" t="s">
        <v>133</v>
      </c>
      <c r="Z33" s="129" t="s">
        <v>134</v>
      </c>
      <c r="AA33" s="130" t="s">
        <v>135</v>
      </c>
      <c r="AB33" s="94" t="s">
        <v>133</v>
      </c>
      <c r="AC33" s="94" t="s">
        <v>133</v>
      </c>
      <c r="AD33" s="94" t="s">
        <v>133</v>
      </c>
      <c r="AE33" s="94" t="s">
        <v>133</v>
      </c>
      <c r="AF33" s="94" t="s">
        <v>133</v>
      </c>
      <c r="AG33" s="94" t="s">
        <v>133</v>
      </c>
      <c r="AH33" s="94" t="s">
        <v>133</v>
      </c>
      <c r="AI33" s="94" t="s">
        <v>133</v>
      </c>
      <c r="AJ33" s="94" t="s">
        <v>133</v>
      </c>
      <c r="AK33" s="94" t="s">
        <v>133</v>
      </c>
      <c r="AL33" s="94" t="s">
        <v>133</v>
      </c>
      <c r="AM33" s="94" t="s">
        <v>133</v>
      </c>
      <c r="AN33" s="94" t="s">
        <v>133</v>
      </c>
      <c r="AO33" s="94" t="s">
        <v>133</v>
      </c>
      <c r="AP33" s="94" t="s">
        <v>136</v>
      </c>
      <c r="AQ33" s="94" t="s">
        <v>136</v>
      </c>
      <c r="AR33" s="94" t="s">
        <v>136</v>
      </c>
      <c r="AS33" s="94" t="s">
        <v>136</v>
      </c>
      <c r="AT33" s="94" t="s">
        <v>136</v>
      </c>
      <c r="AU33" s="94" t="s">
        <v>136</v>
      </c>
      <c r="AV33" s="94" t="s">
        <v>136</v>
      </c>
      <c r="AW33" s="94" t="s">
        <v>136</v>
      </c>
      <c r="AX33" s="94" t="s">
        <v>133</v>
      </c>
      <c r="AY33" s="96" t="s">
        <v>133</v>
      </c>
      <c r="AZ33" s="136" t="s">
        <v>134</v>
      </c>
      <c r="BA33" s="304" t="s">
        <v>137</v>
      </c>
    </row>
    <row r="34" spans="1:53" s="91" customFormat="1" ht="20.25">
      <c r="A34" s="87">
        <v>3</v>
      </c>
      <c r="B34" s="97" t="s">
        <v>138</v>
      </c>
      <c r="C34" s="98" t="s">
        <v>138</v>
      </c>
      <c r="D34" s="98" t="s">
        <v>138</v>
      </c>
      <c r="E34" s="98" t="s">
        <v>138</v>
      </c>
      <c r="F34" s="99" t="s">
        <v>138</v>
      </c>
      <c r="G34" s="98" t="s">
        <v>138</v>
      </c>
      <c r="H34" s="98" t="s">
        <v>138</v>
      </c>
      <c r="I34" s="98" t="s">
        <v>138</v>
      </c>
      <c r="J34" s="98" t="s">
        <v>138</v>
      </c>
      <c r="K34" s="98" t="s">
        <v>138</v>
      </c>
      <c r="L34" s="98" t="s">
        <v>138</v>
      </c>
      <c r="M34" s="98" t="s">
        <v>138</v>
      </c>
      <c r="N34" s="98" t="s">
        <v>138</v>
      </c>
      <c r="O34" s="98" t="s">
        <v>138</v>
      </c>
      <c r="P34" s="98" t="s">
        <v>138</v>
      </c>
      <c r="Q34" s="98" t="s">
        <v>138</v>
      </c>
      <c r="R34" s="98" t="s">
        <v>138</v>
      </c>
      <c r="S34" s="98" t="s">
        <v>138</v>
      </c>
      <c r="T34" s="98" t="s">
        <v>138</v>
      </c>
      <c r="U34" s="98" t="s">
        <v>138</v>
      </c>
      <c r="V34" s="98" t="s">
        <v>138</v>
      </c>
      <c r="W34" s="94" t="s">
        <v>138</v>
      </c>
      <c r="X34" s="98" t="s">
        <v>138</v>
      </c>
      <c r="Y34" s="98" t="s">
        <v>138</v>
      </c>
      <c r="Z34" s="131" t="s">
        <v>138</v>
      </c>
      <c r="AA34" s="132" t="s">
        <v>135</v>
      </c>
      <c r="AB34" s="98" t="s">
        <v>138</v>
      </c>
      <c r="AC34" s="98" t="s">
        <v>138</v>
      </c>
      <c r="AD34" s="98" t="s">
        <v>138</v>
      </c>
      <c r="AE34" s="98" t="s">
        <v>138</v>
      </c>
      <c r="AF34" s="98" t="s">
        <v>138</v>
      </c>
      <c r="AG34" s="98" t="s">
        <v>138</v>
      </c>
      <c r="AH34" s="98" t="s">
        <v>138</v>
      </c>
      <c r="AI34" s="98" t="s">
        <v>138</v>
      </c>
      <c r="AJ34" s="98" t="s">
        <v>138</v>
      </c>
      <c r="AK34" s="94" t="s">
        <v>138</v>
      </c>
      <c r="AL34" s="94" t="s">
        <v>138</v>
      </c>
      <c r="AM34" s="94" t="s">
        <v>138</v>
      </c>
      <c r="AN34" s="94" t="s">
        <v>138</v>
      </c>
      <c r="AO34" s="94" t="s">
        <v>138</v>
      </c>
      <c r="AP34" s="94" t="s">
        <v>136</v>
      </c>
      <c r="AQ34" s="94" t="s">
        <v>136</v>
      </c>
      <c r="AR34" s="94" t="s">
        <v>136</v>
      </c>
      <c r="AS34" s="94" t="s">
        <v>136</v>
      </c>
      <c r="AT34" s="98" t="s">
        <v>136</v>
      </c>
      <c r="AU34" s="98" t="s">
        <v>136</v>
      </c>
      <c r="AV34" s="98" t="s">
        <v>136</v>
      </c>
      <c r="AW34" s="98" t="s">
        <v>136</v>
      </c>
      <c r="AX34" s="98" t="s">
        <v>138</v>
      </c>
      <c r="AY34" s="98" t="s">
        <v>138</v>
      </c>
      <c r="AZ34" s="131" t="s">
        <v>138</v>
      </c>
      <c r="BA34" s="305" t="s">
        <v>135</v>
      </c>
    </row>
    <row r="35" spans="1:53" s="91" customFormat="1" ht="18" customHeight="1">
      <c r="A35" s="100">
        <v>4</v>
      </c>
      <c r="B35" s="101" t="s">
        <v>138</v>
      </c>
      <c r="C35" s="102" t="s">
        <v>138</v>
      </c>
      <c r="D35" s="102" t="s">
        <v>138</v>
      </c>
      <c r="E35" s="102" t="s">
        <v>138</v>
      </c>
      <c r="F35" s="103" t="s">
        <v>138</v>
      </c>
      <c r="G35" s="102" t="s">
        <v>138</v>
      </c>
      <c r="H35" s="102" t="s">
        <v>138</v>
      </c>
      <c r="I35" s="102" t="s">
        <v>138</v>
      </c>
      <c r="J35" s="102" t="s">
        <v>138</v>
      </c>
      <c r="K35" s="102" t="s">
        <v>138</v>
      </c>
      <c r="L35" s="102" t="s">
        <v>138</v>
      </c>
      <c r="M35" s="102" t="s">
        <v>138</v>
      </c>
      <c r="N35" s="102" t="s">
        <v>138</v>
      </c>
      <c r="O35" s="102" t="s">
        <v>138</v>
      </c>
      <c r="P35" s="102" t="s">
        <v>138</v>
      </c>
      <c r="Q35" s="102" t="s">
        <v>138</v>
      </c>
      <c r="R35" s="102" t="s">
        <v>138</v>
      </c>
      <c r="S35" s="102" t="s">
        <v>138</v>
      </c>
      <c r="T35" s="102" t="s">
        <v>138</v>
      </c>
      <c r="U35" s="102" t="s">
        <v>138</v>
      </c>
      <c r="V35" s="102" t="s">
        <v>139</v>
      </c>
      <c r="W35" s="104" t="s">
        <v>138</v>
      </c>
      <c r="X35" s="102" t="s">
        <v>138</v>
      </c>
      <c r="Y35" s="102" t="s">
        <v>138</v>
      </c>
      <c r="Z35" s="133" t="s">
        <v>138</v>
      </c>
      <c r="AA35" s="134" t="s">
        <v>135</v>
      </c>
      <c r="AB35" s="102" t="s">
        <v>138</v>
      </c>
      <c r="AC35" s="102" t="s">
        <v>138</v>
      </c>
      <c r="AD35" s="102" t="s">
        <v>138</v>
      </c>
      <c r="AE35" s="102" t="s">
        <v>138</v>
      </c>
      <c r="AF35" s="102" t="s">
        <v>138</v>
      </c>
      <c r="AG35" s="102" t="s">
        <v>138</v>
      </c>
      <c r="AH35" s="102" t="s">
        <v>138</v>
      </c>
      <c r="AI35" s="102" t="s">
        <v>138</v>
      </c>
      <c r="AJ35" s="102" t="s">
        <v>138</v>
      </c>
      <c r="AK35" s="104" t="s">
        <v>138</v>
      </c>
      <c r="AL35" s="104" t="s">
        <v>138</v>
      </c>
      <c r="AM35" s="104" t="s">
        <v>138</v>
      </c>
      <c r="AN35" s="104" t="s">
        <v>138</v>
      </c>
      <c r="AO35" s="104" t="s">
        <v>138</v>
      </c>
      <c r="AP35" s="104" t="s">
        <v>136</v>
      </c>
      <c r="AQ35" s="104" t="s">
        <v>136</v>
      </c>
      <c r="AR35" s="104" t="s">
        <v>136</v>
      </c>
      <c r="AS35" s="104" t="s">
        <v>136</v>
      </c>
      <c r="AT35" s="102" t="s">
        <v>136</v>
      </c>
      <c r="AU35" s="102" t="s">
        <v>136</v>
      </c>
      <c r="AV35" s="102" t="s">
        <v>136</v>
      </c>
      <c r="AW35" s="102" t="s">
        <v>136</v>
      </c>
      <c r="AX35" s="102" t="s">
        <v>138</v>
      </c>
      <c r="AY35" s="102" t="s">
        <v>138</v>
      </c>
      <c r="AZ35" s="133" t="s">
        <v>138</v>
      </c>
      <c r="BA35" s="306" t="s">
        <v>140</v>
      </c>
    </row>
    <row r="36" spans="1:53" s="91" customFormat="1" ht="18" customHeight="1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</row>
    <row r="37" spans="1:53" ht="19.5" customHeight="1">
      <c r="A37" s="388" t="s">
        <v>141</v>
      </c>
      <c r="B37" s="388"/>
      <c r="C37" s="388"/>
      <c r="D37" s="388"/>
      <c r="E37" s="94" t="s">
        <v>133</v>
      </c>
      <c r="F37" s="107" t="s">
        <v>142</v>
      </c>
      <c r="G37" s="385" t="s">
        <v>143</v>
      </c>
      <c r="H37" s="385"/>
      <c r="I37" s="385"/>
      <c r="J37" s="385"/>
      <c r="K37" s="108" t="s">
        <v>134</v>
      </c>
      <c r="L37" s="109" t="s">
        <v>142</v>
      </c>
      <c r="M37" s="385" t="s">
        <v>144</v>
      </c>
      <c r="N37" s="385"/>
      <c r="O37" s="385"/>
      <c r="P37" s="385"/>
      <c r="Q37" s="110"/>
      <c r="R37" s="108" t="s">
        <v>145</v>
      </c>
      <c r="S37" s="111" t="s">
        <v>142</v>
      </c>
      <c r="T37" s="385" t="s">
        <v>87</v>
      </c>
      <c r="U37" s="385"/>
      <c r="V37" s="385"/>
      <c r="W37" s="385"/>
      <c r="X37" s="112" t="s">
        <v>135</v>
      </c>
      <c r="Y37" s="111" t="s">
        <v>142</v>
      </c>
      <c r="Z37" s="385" t="s">
        <v>10</v>
      </c>
      <c r="AA37" s="385"/>
      <c r="AB37" s="385"/>
      <c r="AC37" s="385"/>
      <c r="AD37" s="385"/>
      <c r="AE37" s="385"/>
      <c r="AF37" s="112" t="s">
        <v>136</v>
      </c>
      <c r="AG37" s="111" t="s">
        <v>142</v>
      </c>
      <c r="AH37" s="385" t="s">
        <v>146</v>
      </c>
      <c r="AI37" s="385"/>
      <c r="AJ37" s="385"/>
      <c r="AK37" s="385"/>
      <c r="AL37" s="385"/>
      <c r="AM37" s="113" t="s">
        <v>139</v>
      </c>
      <c r="AN37" s="111" t="s">
        <v>142</v>
      </c>
      <c r="AO37" s="385" t="s">
        <v>147</v>
      </c>
      <c r="AP37" s="385"/>
      <c r="AQ37" s="385"/>
      <c r="AR37" s="385"/>
      <c r="AS37" s="385"/>
      <c r="AT37" s="385"/>
      <c r="AV37" s="94" t="s">
        <v>138</v>
      </c>
      <c r="AW37" s="107" t="s">
        <v>142</v>
      </c>
      <c r="AX37" s="385" t="s">
        <v>148</v>
      </c>
      <c r="AY37" s="385"/>
      <c r="AZ37" s="385"/>
      <c r="BA37" s="385"/>
    </row>
    <row r="38" spans="1:53" ht="46.5" customHeight="1">
      <c r="A38" s="114"/>
      <c r="B38" s="114"/>
      <c r="C38" s="114"/>
      <c r="D38" s="114"/>
      <c r="E38" s="114"/>
      <c r="F38" s="114"/>
      <c r="G38" s="385"/>
      <c r="H38" s="385"/>
      <c r="I38" s="385"/>
      <c r="J38" s="385"/>
      <c r="K38" s="110"/>
      <c r="L38" s="110"/>
      <c r="M38" s="385"/>
      <c r="N38" s="385"/>
      <c r="O38" s="385"/>
      <c r="P38" s="385"/>
      <c r="Q38" s="110"/>
      <c r="R38" s="115"/>
      <c r="S38" s="115"/>
      <c r="T38" s="385"/>
      <c r="U38" s="385"/>
      <c r="V38" s="385"/>
      <c r="W38" s="385"/>
      <c r="X38" s="115"/>
      <c r="Y38" s="115"/>
      <c r="Z38" s="385"/>
      <c r="AA38" s="385"/>
      <c r="AB38" s="385"/>
      <c r="AC38" s="385"/>
      <c r="AD38" s="385"/>
      <c r="AE38" s="385"/>
      <c r="AF38" s="115"/>
      <c r="AG38" s="115"/>
      <c r="AH38" s="385"/>
      <c r="AI38" s="385"/>
      <c r="AJ38" s="385"/>
      <c r="AK38" s="385"/>
      <c r="AL38" s="385"/>
      <c r="AM38" s="115"/>
      <c r="AN38" s="115"/>
      <c r="AO38" s="385"/>
      <c r="AP38" s="385"/>
      <c r="AQ38" s="385"/>
      <c r="AR38" s="385"/>
      <c r="AS38" s="385"/>
      <c r="AT38" s="385"/>
      <c r="AV38" s="114"/>
      <c r="AW38" s="114"/>
      <c r="AX38" s="385"/>
      <c r="AY38" s="385"/>
      <c r="AZ38" s="385"/>
      <c r="BA38" s="385"/>
    </row>
    <row r="39" spans="1:53" ht="13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7"/>
      <c r="K39" s="118"/>
      <c r="L39" s="118"/>
      <c r="M39" s="117"/>
      <c r="N39" s="117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</row>
    <row r="40" spans="1:53" ht="18.75" customHeight="1">
      <c r="A40" s="394" t="s">
        <v>149</v>
      </c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116"/>
      <c r="T40" s="116"/>
      <c r="U40" s="116"/>
      <c r="Z40" s="375" t="s">
        <v>150</v>
      </c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116"/>
      <c r="AL40" s="394" t="s">
        <v>151</v>
      </c>
      <c r="AM40" s="394"/>
      <c r="AN40" s="394"/>
      <c r="AO40" s="394"/>
      <c r="AP40" s="394"/>
      <c r="AQ40" s="394"/>
      <c r="AR40" s="394"/>
      <c r="AS40" s="394"/>
      <c r="AT40" s="394"/>
      <c r="AU40" s="394"/>
      <c r="AV40" s="394"/>
      <c r="AW40" s="394"/>
      <c r="AX40" s="394"/>
      <c r="AY40" s="394"/>
      <c r="AZ40" s="394"/>
      <c r="BA40" s="394"/>
    </row>
    <row r="41" spans="1:53" ht="21" customHeight="1">
      <c r="A41" s="384" t="s">
        <v>152</v>
      </c>
      <c r="B41" s="384"/>
      <c r="C41" s="395" t="s">
        <v>153</v>
      </c>
      <c r="D41" s="395"/>
      <c r="E41" s="395"/>
      <c r="F41" s="395"/>
      <c r="G41" s="395"/>
      <c r="H41" s="384" t="s">
        <v>144</v>
      </c>
      <c r="I41" s="384"/>
      <c r="J41" s="384"/>
      <c r="K41" s="384"/>
      <c r="L41" s="384" t="s">
        <v>9</v>
      </c>
      <c r="M41" s="384"/>
      <c r="N41" s="384"/>
      <c r="O41" s="384" t="s">
        <v>154</v>
      </c>
      <c r="P41" s="384"/>
      <c r="Q41" s="384" t="s">
        <v>10</v>
      </c>
      <c r="R41" s="384"/>
      <c r="S41" s="402" t="s">
        <v>146</v>
      </c>
      <c r="T41" s="402"/>
      <c r="U41" s="392" t="s">
        <v>155</v>
      </c>
      <c r="V41" s="392"/>
      <c r="Z41" s="400" t="s">
        <v>156</v>
      </c>
      <c r="AA41" s="400"/>
      <c r="AB41" s="400"/>
      <c r="AC41" s="400"/>
      <c r="AD41" s="400"/>
      <c r="AE41" s="400"/>
      <c r="AF41" s="400"/>
      <c r="AG41" s="401" t="s">
        <v>157</v>
      </c>
      <c r="AH41" s="401"/>
      <c r="AI41" s="393" t="s">
        <v>158</v>
      </c>
      <c r="AJ41" s="393"/>
      <c r="AK41" s="119"/>
      <c r="AL41" s="119"/>
      <c r="AM41" s="119"/>
      <c r="AN41" s="119"/>
      <c r="AO41" s="386" t="s">
        <v>159</v>
      </c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99" t="s">
        <v>157</v>
      </c>
      <c r="BA41" s="399"/>
    </row>
    <row r="42" spans="1:53" ht="21" customHeight="1">
      <c r="A42" s="384"/>
      <c r="B42" s="384"/>
      <c r="C42" s="395"/>
      <c r="D42" s="395"/>
      <c r="E42" s="395"/>
      <c r="F42" s="395"/>
      <c r="G42" s="395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402"/>
      <c r="T42" s="402"/>
      <c r="U42" s="392"/>
      <c r="V42" s="392"/>
      <c r="Z42" s="400"/>
      <c r="AA42" s="400"/>
      <c r="AB42" s="400"/>
      <c r="AC42" s="400"/>
      <c r="AD42" s="400"/>
      <c r="AE42" s="400"/>
      <c r="AF42" s="400"/>
      <c r="AG42" s="401"/>
      <c r="AH42" s="401"/>
      <c r="AI42" s="393"/>
      <c r="AJ42" s="393"/>
      <c r="AK42" s="119"/>
      <c r="AL42" s="119"/>
      <c r="AM42" s="119"/>
      <c r="AN42" s="119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99"/>
      <c r="BA42" s="399"/>
    </row>
    <row r="43" spans="1:53" ht="21" customHeight="1">
      <c r="A43" s="384"/>
      <c r="B43" s="384"/>
      <c r="C43" s="395"/>
      <c r="D43" s="395"/>
      <c r="E43" s="395"/>
      <c r="F43" s="395"/>
      <c r="G43" s="395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402"/>
      <c r="T43" s="402"/>
      <c r="U43" s="392"/>
      <c r="V43" s="392"/>
      <c r="Z43" s="400"/>
      <c r="AA43" s="400"/>
      <c r="AB43" s="400"/>
      <c r="AC43" s="400"/>
      <c r="AD43" s="400"/>
      <c r="AE43" s="400"/>
      <c r="AF43" s="400"/>
      <c r="AG43" s="401"/>
      <c r="AH43" s="401"/>
      <c r="AI43" s="393"/>
      <c r="AJ43" s="393"/>
      <c r="AK43" s="119"/>
      <c r="AL43" s="119"/>
      <c r="AM43" s="119"/>
      <c r="AN43" s="119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99"/>
      <c r="BA43" s="399"/>
    </row>
    <row r="44" spans="1:53" ht="21" customHeight="1">
      <c r="A44" s="384"/>
      <c r="B44" s="384"/>
      <c r="C44" s="395"/>
      <c r="D44" s="395"/>
      <c r="E44" s="395"/>
      <c r="F44" s="395"/>
      <c r="G44" s="395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402"/>
      <c r="T44" s="402"/>
      <c r="U44" s="392"/>
      <c r="V44" s="392"/>
      <c r="Z44" s="400"/>
      <c r="AA44" s="400"/>
      <c r="AB44" s="400"/>
      <c r="AC44" s="400"/>
      <c r="AD44" s="400"/>
      <c r="AE44" s="400"/>
      <c r="AF44" s="400"/>
      <c r="AG44" s="401"/>
      <c r="AH44" s="401"/>
      <c r="AI44" s="393"/>
      <c r="AJ44" s="393"/>
      <c r="AK44" s="119"/>
      <c r="AL44" s="119"/>
      <c r="AM44" s="119"/>
      <c r="AN44" s="119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99"/>
      <c r="BA44" s="399"/>
    </row>
    <row r="45" spans="1:53" ht="44.25" customHeight="1" thickBot="1">
      <c r="A45" s="384"/>
      <c r="B45" s="384"/>
      <c r="C45" s="395"/>
      <c r="D45" s="395"/>
      <c r="E45" s="395"/>
      <c r="F45" s="395"/>
      <c r="G45" s="395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402"/>
      <c r="T45" s="402"/>
      <c r="U45" s="392"/>
      <c r="V45" s="392"/>
      <c r="Z45" s="400"/>
      <c r="AA45" s="400"/>
      <c r="AB45" s="400"/>
      <c r="AC45" s="400"/>
      <c r="AD45" s="400"/>
      <c r="AE45" s="400"/>
      <c r="AF45" s="400"/>
      <c r="AG45" s="401"/>
      <c r="AH45" s="401"/>
      <c r="AI45" s="393"/>
      <c r="AJ45" s="393"/>
      <c r="AK45" s="119"/>
      <c r="AL45" s="119"/>
      <c r="AM45" s="119"/>
      <c r="AN45" s="119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99"/>
      <c r="BA45" s="399"/>
    </row>
    <row r="46" spans="1:53" ht="16.5" customHeight="1" thickBot="1">
      <c r="A46" s="406">
        <v>1</v>
      </c>
      <c r="B46" s="406"/>
      <c r="C46" s="407">
        <f>COUNTIF($B$32:$BA$32,"Т")</f>
        <v>40</v>
      </c>
      <c r="D46" s="407"/>
      <c r="E46" s="407"/>
      <c r="F46" s="407"/>
      <c r="G46" s="407"/>
      <c r="H46" s="405">
        <f>COUNTIF($B$32:$BA$32,"С")</f>
        <v>2</v>
      </c>
      <c r="I46" s="405"/>
      <c r="J46" s="405"/>
      <c r="K46" s="405"/>
      <c r="L46" s="405"/>
      <c r="M46" s="405"/>
      <c r="N46" s="405"/>
      <c r="O46" s="405">
        <f>COUNTIF($B$32:$BA$32,"ПЗ")+COUNTIF($B$32:$BA$32,"З")</f>
        <v>0</v>
      </c>
      <c r="P46" s="405"/>
      <c r="Q46" s="405">
        <f>COUNTIF($B$32:$BA$32,"С/А")+COUNTIF($B$32:$BA$32,"А")</f>
        <v>2</v>
      </c>
      <c r="R46" s="405"/>
      <c r="S46" s="405">
        <f>COUNTIF($B$32:$BA$32,"К")</f>
        <v>8</v>
      </c>
      <c r="T46" s="405"/>
      <c r="U46" s="408">
        <f>SUM(C46:T46)</f>
        <v>52</v>
      </c>
      <c r="V46" s="408"/>
      <c r="Z46" s="418" t="s">
        <v>160</v>
      </c>
      <c r="AA46" s="418"/>
      <c r="AB46" s="418"/>
      <c r="AC46" s="418"/>
      <c r="AD46" s="418"/>
      <c r="AE46" s="418"/>
      <c r="AF46" s="418"/>
      <c r="AG46" s="403">
        <v>4</v>
      </c>
      <c r="AH46" s="403"/>
      <c r="AI46" s="414" t="s">
        <v>169</v>
      </c>
      <c r="AJ46" s="415"/>
      <c r="AK46" s="120"/>
      <c r="AL46" s="120"/>
      <c r="AM46" s="120"/>
      <c r="AN46" s="120"/>
      <c r="AO46" s="410" t="s">
        <v>161</v>
      </c>
      <c r="AP46" s="410"/>
      <c r="AQ46" s="410"/>
      <c r="AR46" s="410"/>
      <c r="AS46" s="410"/>
      <c r="AT46" s="410"/>
      <c r="AU46" s="410"/>
      <c r="AV46" s="410"/>
      <c r="AW46" s="410"/>
      <c r="AX46" s="410"/>
      <c r="AY46" s="410"/>
      <c r="AZ46" s="391">
        <v>7</v>
      </c>
      <c r="BA46" s="391"/>
    </row>
    <row r="47" spans="1:53" ht="22.5" customHeight="1" thickBot="1">
      <c r="A47" s="396">
        <v>2</v>
      </c>
      <c r="B47" s="396"/>
      <c r="C47" s="397">
        <f>COUNTIF($B$33:$BA$33,"Т")</f>
        <v>40</v>
      </c>
      <c r="D47" s="397"/>
      <c r="E47" s="397"/>
      <c r="F47" s="397"/>
      <c r="G47" s="397"/>
      <c r="H47" s="398">
        <f>COUNTIF($B$33:$BA$33,"С")</f>
        <v>2</v>
      </c>
      <c r="I47" s="398"/>
      <c r="J47" s="398"/>
      <c r="K47" s="398"/>
      <c r="L47" s="411" t="s">
        <v>162</v>
      </c>
      <c r="M47" s="412"/>
      <c r="N47" s="413"/>
      <c r="O47" s="398">
        <f>COUNTIF($B$33:$BA$33,"ПЗ")+COUNTIF($B$33:$BA$33,"З")</f>
        <v>0</v>
      </c>
      <c r="P47" s="398"/>
      <c r="Q47" s="398">
        <f>COUNTIF($B$33:$BA$33,"С/А")+COUNTIF($B$33:$BA$33,"А")</f>
        <v>2</v>
      </c>
      <c r="R47" s="398"/>
      <c r="S47" s="398">
        <f>COUNTIF($B$32:$BA$32,"К")</f>
        <v>8</v>
      </c>
      <c r="T47" s="398"/>
      <c r="U47" s="404">
        <f>SUM(C47:T47)</f>
        <v>52</v>
      </c>
      <c r="V47" s="404"/>
      <c r="Z47" s="418"/>
      <c r="AA47" s="418"/>
      <c r="AB47" s="418"/>
      <c r="AC47" s="418"/>
      <c r="AD47" s="418"/>
      <c r="AE47" s="418"/>
      <c r="AF47" s="418"/>
      <c r="AG47" s="403"/>
      <c r="AH47" s="403"/>
      <c r="AI47" s="416"/>
      <c r="AJ47" s="417"/>
      <c r="AK47" s="120"/>
      <c r="AL47" s="120"/>
      <c r="AM47" s="120"/>
      <c r="AN47" s="120"/>
      <c r="AO47" s="410"/>
      <c r="AP47" s="410"/>
      <c r="AQ47" s="410"/>
      <c r="AR47" s="410"/>
      <c r="AS47" s="410"/>
      <c r="AT47" s="410"/>
      <c r="AU47" s="410"/>
      <c r="AV47" s="410"/>
      <c r="AW47" s="410"/>
      <c r="AX47" s="410"/>
      <c r="AY47" s="410"/>
      <c r="AZ47" s="391"/>
      <c r="BA47" s="391"/>
    </row>
    <row r="48" spans="1:53" ht="26.25" customHeight="1" thickBot="1">
      <c r="A48" s="396">
        <v>3</v>
      </c>
      <c r="B48" s="396"/>
      <c r="C48" s="397">
        <f>COUNTIF($B$34:$BA$34,"НР")</f>
        <v>42</v>
      </c>
      <c r="D48" s="397"/>
      <c r="E48" s="397"/>
      <c r="F48" s="397"/>
      <c r="G48" s="397"/>
      <c r="H48" s="398"/>
      <c r="I48" s="398"/>
      <c r="J48" s="398"/>
      <c r="K48" s="398"/>
      <c r="L48" s="419"/>
      <c r="M48" s="419"/>
      <c r="N48" s="419"/>
      <c r="O48" s="398">
        <f>COUNTIF($B$34:$BA$34,"ПЗ")+COUNTIF($B$34:$BA$34,"З")</f>
        <v>0</v>
      </c>
      <c r="P48" s="398"/>
      <c r="Q48" s="398">
        <f>COUNTIF($B$34:$BA$34,"С/А")+COUNTIF($B$34:$BA$34,"А")</f>
        <v>2</v>
      </c>
      <c r="R48" s="398"/>
      <c r="S48" s="398">
        <f>COUNTIF($B$32:$BA$32,"К")</f>
        <v>8</v>
      </c>
      <c r="T48" s="398"/>
      <c r="U48" s="404">
        <f>SUM(C48:T48)</f>
        <v>52</v>
      </c>
      <c r="V48" s="404"/>
      <c r="Z48" s="409"/>
      <c r="AA48" s="409"/>
      <c r="AB48" s="409"/>
      <c r="AC48" s="409"/>
      <c r="AD48" s="409"/>
      <c r="AE48" s="409"/>
      <c r="AF48" s="409"/>
      <c r="AG48" s="121"/>
      <c r="AH48" s="122"/>
      <c r="AI48" s="140"/>
      <c r="AJ48" s="141"/>
      <c r="AK48" s="120"/>
      <c r="AL48" s="120"/>
      <c r="AM48" s="120"/>
      <c r="AN48" s="120"/>
      <c r="AO48" s="420" t="s">
        <v>163</v>
      </c>
      <c r="AP48" s="420"/>
      <c r="AQ48" s="420"/>
      <c r="AR48" s="420"/>
      <c r="AS48" s="420"/>
      <c r="AT48" s="420"/>
      <c r="AU48" s="420"/>
      <c r="AV48" s="420"/>
      <c r="AW48" s="420"/>
      <c r="AX48" s="420"/>
      <c r="AY48" s="420"/>
      <c r="AZ48" s="423">
        <v>8</v>
      </c>
      <c r="BA48" s="423"/>
    </row>
    <row r="49" spans="1:53" ht="18.75" customHeight="1">
      <c r="A49" s="424">
        <v>4</v>
      </c>
      <c r="B49" s="424"/>
      <c r="C49" s="397">
        <v>42</v>
      </c>
      <c r="D49" s="397"/>
      <c r="E49" s="397"/>
      <c r="F49" s="397"/>
      <c r="G49" s="397"/>
      <c r="H49" s="137"/>
      <c r="I49" s="138"/>
      <c r="J49" s="138"/>
      <c r="K49" s="139"/>
      <c r="L49" s="425"/>
      <c r="M49" s="425"/>
      <c r="N49" s="425"/>
      <c r="O49" s="398">
        <v>1</v>
      </c>
      <c r="P49" s="398"/>
      <c r="Q49" s="398">
        <f>COUNTIF($B$35:$BA$35,"С/А")+COUNTIF($B$35:$BA$35,"А")</f>
        <v>1</v>
      </c>
      <c r="R49" s="398"/>
      <c r="S49" s="398">
        <f>COUNTIF($B$32:$BA$32,"К")</f>
        <v>8</v>
      </c>
      <c r="T49" s="398"/>
      <c r="U49" s="426">
        <f>SUM(C49:T49)</f>
        <v>52</v>
      </c>
      <c r="V49" s="426"/>
      <c r="Z49" s="409"/>
      <c r="AA49" s="409"/>
      <c r="AB49" s="409"/>
      <c r="AC49" s="409"/>
      <c r="AD49" s="409"/>
      <c r="AE49" s="409"/>
      <c r="AF49" s="409"/>
      <c r="AG49" s="123"/>
      <c r="AH49" s="124"/>
      <c r="AI49" s="142"/>
      <c r="AJ49" s="143"/>
      <c r="AK49" s="120"/>
      <c r="AL49" s="120"/>
      <c r="AM49" s="120"/>
      <c r="AN49" s="120"/>
      <c r="AO49" s="420"/>
      <c r="AP49" s="420"/>
      <c r="AQ49" s="420"/>
      <c r="AR49" s="420"/>
      <c r="AS49" s="420"/>
      <c r="AT49" s="420"/>
      <c r="AU49" s="420"/>
      <c r="AV49" s="420"/>
      <c r="AW49" s="420"/>
      <c r="AX49" s="420"/>
      <c r="AY49" s="420"/>
      <c r="AZ49" s="423"/>
      <c r="BA49" s="423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 selectLockedCells="1" selectUnlockedCells="1"/>
  <mergeCells count="113">
    <mergeCell ref="A24:I24"/>
    <mergeCell ref="J24:AB24"/>
    <mergeCell ref="AZ48:BA49"/>
    <mergeCell ref="A49:B49"/>
    <mergeCell ref="C49:G49"/>
    <mergeCell ref="L49:N49"/>
    <mergeCell ref="O49:P49"/>
    <mergeCell ref="Q49:R49"/>
    <mergeCell ref="S49:T49"/>
    <mergeCell ref="U49:V49"/>
    <mergeCell ref="A48:B48"/>
    <mergeCell ref="C48:G48"/>
    <mergeCell ref="H48:K48"/>
    <mergeCell ref="L48:N48"/>
    <mergeCell ref="O48:P48"/>
    <mergeCell ref="AO48:AY49"/>
    <mergeCell ref="S48:T48"/>
    <mergeCell ref="U48:V48"/>
    <mergeCell ref="Q48:R48"/>
    <mergeCell ref="Z48:AF49"/>
    <mergeCell ref="AO46:AY47"/>
    <mergeCell ref="L47:N47"/>
    <mergeCell ref="O47:P47"/>
    <mergeCell ref="Q47:R47"/>
    <mergeCell ref="AI46:AJ47"/>
    <mergeCell ref="S46:T46"/>
    <mergeCell ref="Z46:AF47"/>
    <mergeCell ref="Q46:R46"/>
    <mergeCell ref="A46:B46"/>
    <mergeCell ref="C46:G46"/>
    <mergeCell ref="H46:K46"/>
    <mergeCell ref="L46:N46"/>
    <mergeCell ref="U46:V46"/>
    <mergeCell ref="O46:P46"/>
    <mergeCell ref="A47:B47"/>
    <mergeCell ref="C47:G47"/>
    <mergeCell ref="H47:K47"/>
    <mergeCell ref="AZ41:BA45"/>
    <mergeCell ref="Z41:AF45"/>
    <mergeCell ref="AG41:AH45"/>
    <mergeCell ref="S41:T45"/>
    <mergeCell ref="AG46:AH47"/>
    <mergeCell ref="S47:T47"/>
    <mergeCell ref="U47:V47"/>
    <mergeCell ref="AZ46:BA47"/>
    <mergeCell ref="AX37:BA38"/>
    <mergeCell ref="U41:V45"/>
    <mergeCell ref="AI41:AJ45"/>
    <mergeCell ref="A40:R40"/>
    <mergeCell ref="Z40:AJ40"/>
    <mergeCell ref="AL40:BA40"/>
    <mergeCell ref="A41:B45"/>
    <mergeCell ref="C41:G45"/>
    <mergeCell ref="H41:K45"/>
    <mergeCell ref="L41:N45"/>
    <mergeCell ref="G27:Z27"/>
    <mergeCell ref="A37:D37"/>
    <mergeCell ref="G37:J38"/>
    <mergeCell ref="M37:P38"/>
    <mergeCell ref="T37:W38"/>
    <mergeCell ref="Z37:AE38"/>
    <mergeCell ref="A30:A31"/>
    <mergeCell ref="B30:E30"/>
    <mergeCell ref="F30:J30"/>
    <mergeCell ref="AG30:AJ30"/>
    <mergeCell ref="AK30:AO30"/>
    <mergeCell ref="AP30:AS30"/>
    <mergeCell ref="K30:N30"/>
    <mergeCell ref="Q41:R45"/>
    <mergeCell ref="AO37:AT38"/>
    <mergeCell ref="O41:P45"/>
    <mergeCell ref="AT30:AW30"/>
    <mergeCell ref="AH37:AL38"/>
    <mergeCell ref="AO41:AY45"/>
    <mergeCell ref="A29:BA29"/>
    <mergeCell ref="AX30:BA30"/>
    <mergeCell ref="AP20:BA20"/>
    <mergeCell ref="A21:E21"/>
    <mergeCell ref="F21:AA21"/>
    <mergeCell ref="O30:R30"/>
    <mergeCell ref="S30:W30"/>
    <mergeCell ref="G26:AA26"/>
    <mergeCell ref="X30:AA30"/>
    <mergeCell ref="AB30:AF30"/>
    <mergeCell ref="E15:Y15"/>
    <mergeCell ref="AP16:BA16"/>
    <mergeCell ref="AP17:BA17"/>
    <mergeCell ref="F23:AA23"/>
    <mergeCell ref="AP18:BA18"/>
    <mergeCell ref="AL19:AO19"/>
    <mergeCell ref="AP19:BA19"/>
    <mergeCell ref="F22:Z22"/>
    <mergeCell ref="A23:E23"/>
    <mergeCell ref="A7:L7"/>
    <mergeCell ref="AP8:BA8"/>
    <mergeCell ref="A17:D17"/>
    <mergeCell ref="E17:AA17"/>
    <mergeCell ref="AJ17:AO17"/>
    <mergeCell ref="E18:Z18"/>
    <mergeCell ref="A10:L10"/>
    <mergeCell ref="AP10:BA10"/>
    <mergeCell ref="A13:BA14"/>
    <mergeCell ref="A15:D15"/>
    <mergeCell ref="A1:BA1"/>
    <mergeCell ref="A2:BA2"/>
    <mergeCell ref="A3:BA3"/>
    <mergeCell ref="A4:L4"/>
    <mergeCell ref="AK15:AO15"/>
    <mergeCell ref="AP15:BA15"/>
    <mergeCell ref="AJ7:AZ7"/>
    <mergeCell ref="A8:L8"/>
    <mergeCell ref="A6:L6"/>
    <mergeCell ref="AP6:BA6"/>
  </mergeCells>
  <printOptions horizontalCentered="1"/>
  <pageMargins left="0.3937007874015748" right="0.3937007874015748" top="0.2362204724409449" bottom="0.35433070866141736" header="0.5118110236220472" footer="0.31496062992125984"/>
  <pageSetup fitToHeight="1" fitToWidth="1" horizontalDpi="300" verticalDpi="3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Light</dc:creator>
  <cp:keywords/>
  <dc:description/>
  <cp:lastModifiedBy>User</cp:lastModifiedBy>
  <cp:lastPrinted>2017-02-21T12:09:18Z</cp:lastPrinted>
  <dcterms:created xsi:type="dcterms:W3CDTF">2017-02-12T19:28:39Z</dcterms:created>
  <dcterms:modified xsi:type="dcterms:W3CDTF">2020-05-31T18:01:21Z</dcterms:modified>
  <cp:category/>
  <cp:version/>
  <cp:contentType/>
  <cp:contentStatus/>
</cp:coreProperties>
</file>